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Z:\権限移譲（Ｈ２３～）\24障害共用\■業者・事業所指定関係\0002 福祉・介護処遇改善加算\R6\様式\"/>
    </mc:Choice>
  </mc:AlternateContent>
  <xr:revisionPtr revIDLastSave="0" documentId="13_ncr:1_{CAA8B80F-4A3C-4DAA-BC66-76AB04FCEAAA}" xr6:coauthVersionLast="36" xr6:coauthVersionMax="36" xr10:uidLastSave="{00000000-0000-0000-0000-000000000000}"/>
  <bookViews>
    <workbookView xWindow="-120" yWindow="-120" windowWidth="29040" windowHeight="15840"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9" i="27" l="1"/>
  <c r="L49" i="33"/>
  <c r="L49" i="32"/>
  <c r="L49" i="31"/>
  <c r="L49" i="30"/>
  <c r="L49" i="29"/>
  <c r="L49" i="21"/>
  <c r="L49" i="34"/>
  <c r="L49" i="28"/>
  <c r="AK56" i="27" l="1"/>
  <c r="AC56" i="27"/>
  <c r="AK56" i="33"/>
  <c r="AC56" i="33"/>
  <c r="AK56" i="32"/>
  <c r="AC56" i="32"/>
  <c r="AK56" i="31"/>
  <c r="AC56" i="31"/>
  <c r="AK56" i="30"/>
  <c r="AC56" i="30"/>
  <c r="AK56" i="29"/>
  <c r="AC56" i="29"/>
  <c r="AK56" i="21"/>
  <c r="AC56" i="21"/>
  <c r="AK56" i="34"/>
  <c r="AC56" i="34"/>
  <c r="AK56" i="28"/>
  <c r="AC56" i="28"/>
  <c r="AK56" i="12"/>
  <c r="AC56" i="12"/>
  <c r="T67" i="34"/>
  <c r="AW63" i="34"/>
  <c r="AW62" i="34"/>
  <c r="AW61" i="34"/>
  <c r="H53" i="34"/>
  <c r="L50" i="34"/>
  <c r="AC48" i="34"/>
  <c r="G48" i="34"/>
  <c r="V45" i="34"/>
  <c r="V44" i="34"/>
  <c r="Z63" i="34" s="1"/>
  <c r="V41" i="34"/>
  <c r="V40" i="34"/>
  <c r="Z62" i="34" s="1"/>
  <c r="G40" i="34"/>
  <c r="V37" i="34"/>
  <c r="V36" i="34"/>
  <c r="Z61" i="34" s="1"/>
  <c r="V33" i="34"/>
  <c r="V32" i="34"/>
  <c r="Z60" i="34" s="1"/>
  <c r="V30" i="34"/>
  <c r="V29" i="34"/>
  <c r="V28" i="34"/>
  <c r="Z59" i="34" s="1"/>
  <c r="V26" i="34"/>
  <c r="V25" i="34"/>
  <c r="V24" i="34"/>
  <c r="Z58" i="34" s="1"/>
  <c r="V22" i="34"/>
  <c r="V21" i="34"/>
  <c r="Z57" i="34" s="1"/>
  <c r="AK20" i="34"/>
  <c r="AC20" i="34"/>
  <c r="P15" i="34"/>
  <c r="AD53" i="34" s="1"/>
  <c r="B12" i="34"/>
  <c r="L10" i="34"/>
  <c r="G10" i="34"/>
  <c r="B10" i="34"/>
  <c r="AM5" i="34"/>
  <c r="BN51" i="34" s="1"/>
  <c r="BF1" i="34"/>
  <c r="AS1" i="34"/>
  <c r="AI1" i="34"/>
  <c r="CI2" i="34" s="1"/>
  <c r="T67" i="33"/>
  <c r="AW63" i="33"/>
  <c r="AW62" i="33"/>
  <c r="AW61" i="33"/>
  <c r="H53" i="33"/>
  <c r="L50" i="33"/>
  <c r="AC48" i="33"/>
  <c r="G48" i="33"/>
  <c r="V45" i="33"/>
  <c r="V44" i="33"/>
  <c r="Z63" i="33" s="1"/>
  <c r="V41" i="33"/>
  <c r="V40" i="33"/>
  <c r="Z62" i="33" s="1"/>
  <c r="G40" i="33"/>
  <c r="V37" i="33"/>
  <c r="V36" i="33"/>
  <c r="Z61" i="33" s="1"/>
  <c r="V33" i="33"/>
  <c r="V32" i="33"/>
  <c r="Z60" i="33" s="1"/>
  <c r="V30" i="33"/>
  <c r="V29" i="33"/>
  <c r="V28" i="33"/>
  <c r="Z59" i="33" s="1"/>
  <c r="V26" i="33"/>
  <c r="V25" i="33"/>
  <c r="V24" i="33"/>
  <c r="Z58" i="33" s="1"/>
  <c r="V22" i="33"/>
  <c r="V21" i="33"/>
  <c r="Z57" i="33" s="1"/>
  <c r="AK20" i="33"/>
  <c r="AC20" i="33"/>
  <c r="P15" i="33"/>
  <c r="AD53" i="33" s="1"/>
  <c r="B12" i="33"/>
  <c r="L10" i="33"/>
  <c r="G10" i="33"/>
  <c r="B10" i="33"/>
  <c r="AM5" i="33"/>
  <c r="BN51" i="33" s="1"/>
  <c r="BF1" i="33"/>
  <c r="AS1" i="33"/>
  <c r="AI1" i="33"/>
  <c r="CI2" i="33" s="1"/>
  <c r="T67" i="32"/>
  <c r="AW63" i="32"/>
  <c r="AW62" i="32"/>
  <c r="AW61" i="32"/>
  <c r="H53" i="32"/>
  <c r="L50" i="32"/>
  <c r="AC48" i="32"/>
  <c r="G48" i="32"/>
  <c r="V45" i="32"/>
  <c r="V44" i="32"/>
  <c r="Z63" i="32" s="1"/>
  <c r="V41" i="32"/>
  <c r="V40" i="32"/>
  <c r="Z62" i="32" s="1"/>
  <c r="G40" i="32"/>
  <c r="V37" i="32"/>
  <c r="V36" i="32"/>
  <c r="Z61" i="32" s="1"/>
  <c r="V33" i="32"/>
  <c r="V32" i="32"/>
  <c r="Z60" i="32" s="1"/>
  <c r="V30" i="32"/>
  <c r="V29" i="32"/>
  <c r="V28" i="32"/>
  <c r="Z59" i="32" s="1"/>
  <c r="V26" i="32"/>
  <c r="V25" i="32"/>
  <c r="V24" i="32"/>
  <c r="Z58" i="32" s="1"/>
  <c r="V22" i="32"/>
  <c r="V21" i="32"/>
  <c r="Z57" i="32" s="1"/>
  <c r="AK20" i="32"/>
  <c r="AC20" i="32"/>
  <c r="P15" i="32"/>
  <c r="AD53" i="32" s="1"/>
  <c r="B12" i="32"/>
  <c r="L10" i="32"/>
  <c r="Q10" i="32" s="1"/>
  <c r="G10" i="32"/>
  <c r="B10" i="32"/>
  <c r="AM5" i="32"/>
  <c r="BF1" i="32"/>
  <c r="AS1" i="32"/>
  <c r="AI1" i="32"/>
  <c r="CI2" i="32" s="1"/>
  <c r="T67" i="31"/>
  <c r="AW63" i="31"/>
  <c r="AW62" i="31"/>
  <c r="AW61" i="31"/>
  <c r="H53" i="31"/>
  <c r="L50" i="31"/>
  <c r="AC48" i="31"/>
  <c r="G48" i="31"/>
  <c r="V45" i="31"/>
  <c r="V44" i="31"/>
  <c r="Z63" i="31" s="1"/>
  <c r="V41" i="31"/>
  <c r="V40" i="31"/>
  <c r="Z62" i="31" s="1"/>
  <c r="G40" i="31"/>
  <c r="V37" i="31"/>
  <c r="V36" i="31"/>
  <c r="Z61" i="31" s="1"/>
  <c r="V33" i="31"/>
  <c r="V32" i="31"/>
  <c r="Z60" i="31" s="1"/>
  <c r="V30" i="31"/>
  <c r="V29" i="31"/>
  <c r="V28" i="31"/>
  <c r="Z59" i="31" s="1"/>
  <c r="V26" i="31"/>
  <c r="V25" i="31"/>
  <c r="V24" i="31"/>
  <c r="Z58" i="31" s="1"/>
  <c r="V22" i="31"/>
  <c r="V21" i="31"/>
  <c r="Z57" i="31" s="1"/>
  <c r="AK20" i="31"/>
  <c r="AC20" i="31"/>
  <c r="P15" i="31"/>
  <c r="AD53" i="31" s="1"/>
  <c r="B12" i="31"/>
  <c r="L10" i="31"/>
  <c r="G10" i="31"/>
  <c r="B10" i="31"/>
  <c r="Q10" i="31" s="1"/>
  <c r="AM5" i="31"/>
  <c r="BF1" i="31"/>
  <c r="AS1" i="31"/>
  <c r="AI1" i="31"/>
  <c r="CI2" i="31" s="1"/>
  <c r="T67" i="30"/>
  <c r="AW63" i="30"/>
  <c r="AW62" i="30"/>
  <c r="AW61" i="30"/>
  <c r="H53" i="30"/>
  <c r="L50" i="30"/>
  <c r="AC48" i="30"/>
  <c r="G48" i="30"/>
  <c r="V45" i="30"/>
  <c r="V44" i="30"/>
  <c r="Z63" i="30" s="1"/>
  <c r="V41" i="30"/>
  <c r="V40" i="30"/>
  <c r="Z62" i="30" s="1"/>
  <c r="G40" i="30"/>
  <c r="V37" i="30"/>
  <c r="V36" i="30"/>
  <c r="Z61" i="30" s="1"/>
  <c r="V33" i="30"/>
  <c r="V32" i="30"/>
  <c r="Z60" i="30" s="1"/>
  <c r="V30" i="30"/>
  <c r="V29" i="30"/>
  <c r="V28" i="30"/>
  <c r="Z59" i="30" s="1"/>
  <c r="V26" i="30"/>
  <c r="V25" i="30"/>
  <c r="V24" i="30"/>
  <c r="Z58" i="30" s="1"/>
  <c r="V22" i="30"/>
  <c r="V21" i="30"/>
  <c r="Z57" i="30" s="1"/>
  <c r="AK20" i="30"/>
  <c r="AC20" i="30"/>
  <c r="P15" i="30"/>
  <c r="AD53" i="30" s="1"/>
  <c r="B12" i="30"/>
  <c r="L10" i="30"/>
  <c r="G10" i="30"/>
  <c r="B10" i="30"/>
  <c r="AM5" i="30"/>
  <c r="BF1" i="30"/>
  <c r="AS1" i="30"/>
  <c r="AI1" i="30"/>
  <c r="CI2" i="30" s="1"/>
  <c r="T67" i="29"/>
  <c r="AW63" i="29"/>
  <c r="AW62" i="29"/>
  <c r="AW61" i="29"/>
  <c r="AD53" i="29"/>
  <c r="H53" i="29"/>
  <c r="L50" i="29"/>
  <c r="L51" i="29" s="1"/>
  <c r="L52" i="29" s="1"/>
  <c r="AC48" i="29"/>
  <c r="G48" i="29"/>
  <c r="V45" i="29"/>
  <c r="V44" i="29"/>
  <c r="Z63" i="29" s="1"/>
  <c r="V41" i="29"/>
  <c r="V40" i="29"/>
  <c r="Z62" i="29" s="1"/>
  <c r="G40" i="29"/>
  <c r="V37" i="29"/>
  <c r="V36" i="29"/>
  <c r="Z61" i="29" s="1"/>
  <c r="V33" i="29"/>
  <c r="V32" i="29"/>
  <c r="Z60" i="29" s="1"/>
  <c r="V30" i="29"/>
  <c r="V29" i="29"/>
  <c r="V28" i="29"/>
  <c r="Z59" i="29" s="1"/>
  <c r="V26" i="29"/>
  <c r="V25" i="29"/>
  <c r="V24" i="29"/>
  <c r="Z58" i="29" s="1"/>
  <c r="V22" i="29"/>
  <c r="V21" i="29"/>
  <c r="Z57" i="29" s="1"/>
  <c r="AK20" i="29"/>
  <c r="AC20" i="29"/>
  <c r="P15" i="29"/>
  <c r="B12" i="29"/>
  <c r="L10" i="29"/>
  <c r="G10" i="29"/>
  <c r="B10" i="29"/>
  <c r="AM5" i="29"/>
  <c r="BN51" i="29" s="1"/>
  <c r="CI2" i="29"/>
  <c r="BF1" i="29"/>
  <c r="AS1" i="29"/>
  <c r="AI1" i="29"/>
  <c r="Q10" i="30" l="1"/>
  <c r="L51" i="32"/>
  <c r="L52" i="32" s="1"/>
  <c r="Q10" i="34"/>
  <c r="L51" i="30"/>
  <c r="L52" i="30" s="1"/>
  <c r="Q10" i="33"/>
  <c r="Q10" i="29"/>
  <c r="AW51" i="34"/>
  <c r="L51" i="34"/>
  <c r="L52" i="34" s="1"/>
  <c r="BN51" i="32"/>
  <c r="AW51" i="33"/>
  <c r="AW51" i="32"/>
  <c r="L51" i="33"/>
  <c r="L52" i="33" s="1"/>
  <c r="BN51" i="31"/>
  <c r="BN51" i="30"/>
  <c r="AW51" i="31"/>
  <c r="AW51" i="30"/>
  <c r="L51" i="31"/>
  <c r="L52" i="31" s="1"/>
  <c r="AW51" i="29"/>
  <c r="T67" i="28" l="1"/>
  <c r="AW63" i="28"/>
  <c r="AW62" i="28"/>
  <c r="AW61" i="28"/>
  <c r="H53" i="28"/>
  <c r="L50" i="28"/>
  <c r="AC48" i="28"/>
  <c r="G48" i="28"/>
  <c r="V45" i="28"/>
  <c r="V44" i="28"/>
  <c r="Z63" i="28" s="1"/>
  <c r="V41" i="28"/>
  <c r="V40" i="28"/>
  <c r="Z62" i="28" s="1"/>
  <c r="G40" i="28"/>
  <c r="V37" i="28"/>
  <c r="V36" i="28"/>
  <c r="Z61" i="28" s="1"/>
  <c r="V33" i="28"/>
  <c r="V32" i="28"/>
  <c r="Z60" i="28" s="1"/>
  <c r="V30" i="28"/>
  <c r="V29" i="28"/>
  <c r="V28" i="28"/>
  <c r="Z59" i="28" s="1"/>
  <c r="V26" i="28"/>
  <c r="V25" i="28"/>
  <c r="V24" i="28"/>
  <c r="Z58" i="28" s="1"/>
  <c r="V22" i="28"/>
  <c r="V21" i="28"/>
  <c r="Z57" i="28" s="1"/>
  <c r="AK20" i="28"/>
  <c r="AC20" i="28"/>
  <c r="P15" i="28"/>
  <c r="AD53" i="28" s="1"/>
  <c r="B12" i="28"/>
  <c r="L10" i="28"/>
  <c r="G10" i="28"/>
  <c r="B10" i="28"/>
  <c r="AM5" i="28"/>
  <c r="BF1" i="28"/>
  <c r="AS1" i="28"/>
  <c r="AI1" i="28"/>
  <c r="CI2" i="28" s="1"/>
  <c r="BN51" i="28" l="1"/>
  <c r="L51" i="28"/>
  <c r="L52" i="28" s="1"/>
  <c r="Q10" i="28"/>
  <c r="AW51" i="28"/>
  <c r="AM5" i="12"/>
  <c r="AB131" i="18" l="1"/>
  <c r="AB129" i="18"/>
  <c r="T67" i="27"/>
  <c r="AW63" i="27"/>
  <c r="AW62" i="27"/>
  <c r="AW61" i="27"/>
  <c r="H53" i="27"/>
  <c r="L50" i="27"/>
  <c r="AC48" i="27"/>
  <c r="G48" i="27"/>
  <c r="V45" i="27"/>
  <c r="V44" i="27"/>
  <c r="Z63" i="27" s="1"/>
  <c r="V41" i="27"/>
  <c r="V40" i="27"/>
  <c r="Z62" i="27" s="1"/>
  <c r="G40" i="27"/>
  <c r="V37" i="27"/>
  <c r="V36" i="27"/>
  <c r="Z61" i="27" s="1"/>
  <c r="V33" i="27"/>
  <c r="V32" i="27"/>
  <c r="V30" i="27"/>
  <c r="V29" i="27"/>
  <c r="V28" i="27"/>
  <c r="V26" i="27"/>
  <c r="V25" i="27"/>
  <c r="V24" i="27"/>
  <c r="Z58" i="27" s="1"/>
  <c r="V22" i="27"/>
  <c r="V21" i="27"/>
  <c r="AK20" i="27"/>
  <c r="AC20" i="27"/>
  <c r="P15" i="27"/>
  <c r="AD53" i="27" s="1"/>
  <c r="B12" i="27"/>
  <c r="L10" i="27"/>
  <c r="G10" i="27"/>
  <c r="B10" i="27"/>
  <c r="AM5" i="27"/>
  <c r="BF1" i="27"/>
  <c r="AS1" i="27"/>
  <c r="AI1" i="27"/>
  <c r="CI2" i="27" s="1"/>
  <c r="T67" i="21"/>
  <c r="AW63" i="21"/>
  <c r="AW62" i="21"/>
  <c r="AW61" i="21"/>
  <c r="H53" i="21"/>
  <c r="L50" i="21"/>
  <c r="AC48" i="21"/>
  <c r="G48" i="21"/>
  <c r="V45" i="21"/>
  <c r="V44" i="21"/>
  <c r="V41" i="21"/>
  <c r="V40" i="21"/>
  <c r="G40" i="21"/>
  <c r="V37" i="21"/>
  <c r="V36" i="21"/>
  <c r="Z61" i="21" s="1"/>
  <c r="V33" i="21"/>
  <c r="V32" i="21"/>
  <c r="Z60" i="21" s="1"/>
  <c r="V30" i="21"/>
  <c r="V29" i="21"/>
  <c r="V28" i="21"/>
  <c r="V26" i="21"/>
  <c r="V25" i="21"/>
  <c r="V24" i="21"/>
  <c r="Z58" i="21" s="1"/>
  <c r="V22" i="21"/>
  <c r="V21" i="21"/>
  <c r="Z57" i="21" s="1"/>
  <c r="AK20" i="21"/>
  <c r="AC20" i="21"/>
  <c r="P15" i="21"/>
  <c r="AD53" i="21" s="1"/>
  <c r="B12" i="21"/>
  <c r="L10" i="21"/>
  <c r="G10" i="21"/>
  <c r="B10" i="21"/>
  <c r="AM5" i="21"/>
  <c r="BN51" i="21" s="1"/>
  <c r="BF1" i="21"/>
  <c r="AS1" i="21"/>
  <c r="AI1" i="21"/>
  <c r="CI2" i="21" s="1"/>
  <c r="BN51" i="27" l="1"/>
  <c r="Z63" i="21"/>
  <c r="Z57" i="27"/>
  <c r="Z60" i="27"/>
  <c r="AW51" i="27"/>
  <c r="Z59" i="27"/>
  <c r="Z59" i="21"/>
  <c r="Z62" i="21"/>
  <c r="AW51" i="21"/>
  <c r="L51" i="27"/>
  <c r="L52" i="27" s="1"/>
  <c r="Q10" i="21"/>
  <c r="Q10" i="27"/>
  <c r="L51" i="21"/>
  <c r="L52" i="21" s="1"/>
  <c r="AS1" i="12" l="1"/>
  <c r="BF1" i="12"/>
  <c r="G40" i="12"/>
  <c r="L10" i="12"/>
  <c r="G10" i="12"/>
  <c r="B10" i="12"/>
  <c r="R201" i="18" l="1"/>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Z63" i="12" s="1"/>
  <c r="V41" i="12"/>
  <c r="V40" i="12"/>
  <c r="Z62" i="12" s="1"/>
  <c r="V37" i="12"/>
  <c r="V36" i="12"/>
  <c r="Z61" i="12" s="1"/>
  <c r="V32" i="12"/>
  <c r="Z60" i="12" s="1"/>
  <c r="V30" i="12"/>
  <c r="V29" i="12"/>
  <c r="V28" i="12"/>
  <c r="V26" i="12"/>
  <c r="V25" i="12"/>
  <c r="V24" i="12"/>
  <c r="V22" i="12"/>
  <c r="V21" i="12"/>
  <c r="Z57" i="12" s="1"/>
  <c r="Z58" i="12" l="1"/>
  <c r="Z59" i="12"/>
  <c r="Q10" i="12"/>
  <c r="E6" i="14" l="1"/>
  <c r="E12" i="14"/>
  <c r="E18" i="14"/>
  <c r="E20" i="14"/>
  <c r="E7" i="14"/>
  <c r="E8" i="14"/>
  <c r="E13" i="14"/>
  <c r="E14" i="14"/>
  <c r="E9" i="14"/>
  <c r="E15" i="14"/>
  <c r="E10" i="14"/>
  <c r="E19" i="14"/>
  <c r="E16" i="14"/>
  <c r="E11" i="14"/>
  <c r="E21" i="14"/>
  <c r="E17" i="14"/>
  <c r="E22" i="14"/>
  <c r="E23" i="14"/>
  <c r="BN51" i="12"/>
  <c r="T60" i="18" s="1"/>
  <c r="V8" i="32" l="1"/>
  <c r="V8" i="29"/>
  <c r="AA11" i="29"/>
  <c r="AA14" i="29"/>
  <c r="V8" i="30"/>
  <c r="V14" i="33"/>
  <c r="AS20" i="31"/>
  <c r="V14" i="34"/>
  <c r="AA8" i="34"/>
  <c r="AA8" i="30"/>
  <c r="V11" i="30"/>
  <c r="AS20" i="30"/>
  <c r="AA11" i="34"/>
  <c r="V14" i="31"/>
  <c r="V11" i="34"/>
  <c r="AA8" i="33"/>
  <c r="V8" i="31"/>
  <c r="AA8" i="29"/>
  <c r="AA14" i="32"/>
  <c r="AA14" i="31"/>
  <c r="AA14" i="30"/>
  <c r="AA11" i="32"/>
  <c r="V14" i="32"/>
  <c r="V11" i="33"/>
  <c r="V11" i="29"/>
  <c r="V14" i="29"/>
  <c r="AA8" i="31"/>
  <c r="AA14" i="34"/>
  <c r="V14" i="30"/>
  <c r="AS20" i="29"/>
  <c r="AA8" i="32"/>
  <c r="AA14" i="33"/>
  <c r="V11" i="31"/>
  <c r="AA11" i="31"/>
  <c r="AA11" i="33"/>
  <c r="V8" i="34"/>
  <c r="V11" i="32"/>
  <c r="V8" i="33"/>
  <c r="AA11" i="30"/>
  <c r="AS20" i="33"/>
  <c r="AS20" i="34"/>
  <c r="AS20" i="32"/>
  <c r="V8" i="28"/>
  <c r="AS20" i="28"/>
  <c r="AA14" i="28"/>
  <c r="V14" i="28"/>
  <c r="AA11" i="28"/>
  <c r="V11" i="28"/>
  <c r="AA8" i="28"/>
  <c r="AA11" i="27"/>
  <c r="AS20" i="21"/>
  <c r="V11" i="27"/>
  <c r="AA8" i="21"/>
  <c r="V14" i="21"/>
  <c r="V11" i="21"/>
  <c r="AA11" i="21"/>
  <c r="AA14" i="27"/>
  <c r="V14" i="27"/>
  <c r="V8" i="21"/>
  <c r="AA14" i="21"/>
  <c r="V8" i="27"/>
  <c r="AS20" i="27"/>
  <c r="AA8" i="27"/>
  <c r="AS20" i="12"/>
  <c r="V11" i="12"/>
  <c r="V12" i="12" s="1"/>
  <c r="V8" i="12"/>
  <c r="AB60" i="18"/>
  <c r="V14" i="12"/>
  <c r="V15" i="12" s="1"/>
  <c r="AA11" i="12"/>
  <c r="AA14" i="12"/>
  <c r="AA8" i="12"/>
  <c r="V9" i="12"/>
  <c r="AZ11" i="21" l="1"/>
  <c r="V12" i="21"/>
  <c r="AT11" i="21"/>
  <c r="AY11" i="21"/>
  <c r="AV11" i="21"/>
  <c r="AU11" i="21"/>
  <c r="AX11" i="21"/>
  <c r="AW11" i="21"/>
  <c r="AW14" i="32"/>
  <c r="AU14" i="32"/>
  <c r="V15" i="32"/>
  <c r="AT14" i="32"/>
  <c r="AZ14" i="32"/>
  <c r="AX14" i="32"/>
  <c r="AV14" i="32"/>
  <c r="AY14" i="32"/>
  <c r="AZ11" i="34"/>
  <c r="AT11" i="34"/>
  <c r="AY11" i="34"/>
  <c r="AV11" i="34"/>
  <c r="AX11" i="34"/>
  <c r="AW11" i="34"/>
  <c r="AU11" i="34"/>
  <c r="V12" i="34"/>
  <c r="AU11" i="33"/>
  <c r="AT11" i="33"/>
  <c r="AZ11" i="33"/>
  <c r="AV11" i="33"/>
  <c r="V12" i="33"/>
  <c r="AW11" i="33"/>
  <c r="AY11" i="33"/>
  <c r="AX11" i="33"/>
  <c r="AX14" i="21"/>
  <c r="AY14" i="21"/>
  <c r="V15" i="21"/>
  <c r="AZ14" i="21"/>
  <c r="AW14" i="21"/>
  <c r="AT14" i="21"/>
  <c r="AV14" i="21"/>
  <c r="AU14" i="21"/>
  <c r="AY14" i="28"/>
  <c r="AT14" i="28"/>
  <c r="AU14" i="28"/>
  <c r="AV14" i="28"/>
  <c r="AX14" i="28"/>
  <c r="AW14" i="28"/>
  <c r="AZ14" i="28"/>
  <c r="V15" i="28"/>
  <c r="AV8" i="33"/>
  <c r="AT8" i="33"/>
  <c r="V9" i="33"/>
  <c r="AZ8" i="33"/>
  <c r="AY8" i="33"/>
  <c r="AX8" i="33"/>
  <c r="AW8" i="33"/>
  <c r="AU8" i="33"/>
  <c r="AX14" i="31"/>
  <c r="AV14" i="31"/>
  <c r="AT14" i="31"/>
  <c r="V15" i="31"/>
  <c r="AZ14" i="31"/>
  <c r="AY14" i="31"/>
  <c r="AU14" i="31"/>
  <c r="AW14" i="31"/>
  <c r="AX14" i="33"/>
  <c r="AZ14" i="33"/>
  <c r="V15" i="33"/>
  <c r="AY14" i="33"/>
  <c r="AU14" i="33"/>
  <c r="AW14" i="33"/>
  <c r="AT14" i="33"/>
  <c r="AV14" i="33"/>
  <c r="AY11" i="28"/>
  <c r="AW11" i="28"/>
  <c r="AX11" i="28"/>
  <c r="V12" i="28"/>
  <c r="AV11" i="28"/>
  <c r="AZ11" i="28"/>
  <c r="AT11" i="28"/>
  <c r="AU11" i="28"/>
  <c r="AZ8" i="27"/>
  <c r="AV8" i="27"/>
  <c r="AX8" i="27"/>
  <c r="AU8" i="27"/>
  <c r="AW8" i="27"/>
  <c r="V9" i="27"/>
  <c r="AY8" i="27"/>
  <c r="AT8" i="27"/>
  <c r="AZ11" i="32"/>
  <c r="AT11" i="32"/>
  <c r="AX11" i="32"/>
  <c r="AW11" i="32"/>
  <c r="AV11" i="32"/>
  <c r="AU11" i="32"/>
  <c r="AY11" i="32"/>
  <c r="V12" i="32"/>
  <c r="V15" i="30"/>
  <c r="AT14" i="30"/>
  <c r="AZ14" i="30"/>
  <c r="AV14" i="30"/>
  <c r="AY14" i="30"/>
  <c r="AX14" i="30"/>
  <c r="AW14" i="30"/>
  <c r="AU14" i="30"/>
  <c r="AY8" i="30"/>
  <c r="AU8" i="30"/>
  <c r="AZ8" i="30"/>
  <c r="AX8" i="30"/>
  <c r="AT8" i="30"/>
  <c r="AV8" i="30"/>
  <c r="AW8" i="30"/>
  <c r="V9" i="30"/>
  <c r="V12" i="27"/>
  <c r="AV11" i="27"/>
  <c r="AZ11" i="27"/>
  <c r="AX11" i="27"/>
  <c r="AY11" i="27"/>
  <c r="AW11" i="27"/>
  <c r="AU11" i="27"/>
  <c r="AT11" i="27"/>
  <c r="V9" i="34"/>
  <c r="AT8" i="34"/>
  <c r="AZ8" i="34"/>
  <c r="AV8" i="34"/>
  <c r="AY8" i="34"/>
  <c r="AU8" i="34"/>
  <c r="AX8" i="34"/>
  <c r="AW8" i="34"/>
  <c r="AZ8" i="21"/>
  <c r="V9" i="21"/>
  <c r="AY8" i="21"/>
  <c r="AV8" i="21"/>
  <c r="AX8" i="21"/>
  <c r="AW8" i="21"/>
  <c r="AT8" i="21"/>
  <c r="AU8" i="21"/>
  <c r="AT8" i="28"/>
  <c r="AZ8" i="28"/>
  <c r="AY8" i="28"/>
  <c r="V9" i="28"/>
  <c r="AX8" i="28"/>
  <c r="AW8" i="28"/>
  <c r="AV8" i="28"/>
  <c r="AU8" i="28"/>
  <c r="AZ11" i="30"/>
  <c r="AV11" i="30"/>
  <c r="V12" i="30"/>
  <c r="AX11" i="30"/>
  <c r="AW11" i="30"/>
  <c r="AY11" i="30"/>
  <c r="AU11" i="30"/>
  <c r="AT11" i="30"/>
  <c r="AW14" i="34"/>
  <c r="AY14" i="34"/>
  <c r="AZ14" i="34"/>
  <c r="AT14" i="34"/>
  <c r="V15" i="34"/>
  <c r="AU14" i="34"/>
  <c r="AX14" i="34"/>
  <c r="AV14" i="34"/>
  <c r="AX14" i="27"/>
  <c r="AW14" i="27"/>
  <c r="AZ14" i="27"/>
  <c r="AV14" i="27"/>
  <c r="AY14" i="27"/>
  <c r="AU14" i="27"/>
  <c r="V15" i="27"/>
  <c r="AT14" i="27"/>
  <c r="AW14" i="29"/>
  <c r="AV14" i="29"/>
  <c r="AU14" i="29"/>
  <c r="V15" i="29"/>
  <c r="AY14" i="29"/>
  <c r="AT14" i="29"/>
  <c r="AX14" i="29"/>
  <c r="AZ14" i="29"/>
  <c r="AZ8" i="29"/>
  <c r="AT8" i="29"/>
  <c r="AU8" i="29"/>
  <c r="V9" i="29"/>
  <c r="AW8" i="29"/>
  <c r="AV8" i="29"/>
  <c r="AY8" i="29"/>
  <c r="AX8" i="29"/>
  <c r="AT11" i="31"/>
  <c r="AZ11" i="31"/>
  <c r="AY11" i="31"/>
  <c r="AW11" i="31"/>
  <c r="V12" i="31"/>
  <c r="AX11" i="31"/>
  <c r="AV11" i="31"/>
  <c r="AU11" i="31"/>
  <c r="AY11" i="29"/>
  <c r="V12" i="29"/>
  <c r="AT11" i="29"/>
  <c r="AU11" i="29"/>
  <c r="AV11" i="29"/>
  <c r="AZ11" i="29"/>
  <c r="AX11" i="29"/>
  <c r="AW11" i="29"/>
  <c r="AU8" i="31"/>
  <c r="AT8" i="31"/>
  <c r="AY8" i="31"/>
  <c r="V9" i="31"/>
  <c r="AZ8" i="31"/>
  <c r="AW8" i="31"/>
  <c r="AV8" i="31"/>
  <c r="AX8" i="31"/>
  <c r="AY8" i="32"/>
  <c r="AX8" i="32"/>
  <c r="AV8" i="32"/>
  <c r="AT8" i="32"/>
  <c r="V9" i="32"/>
  <c r="AW8" i="32"/>
  <c r="AU8" i="32"/>
  <c r="AZ8" i="32"/>
  <c r="AT8" i="12"/>
  <c r="AT11" i="12"/>
  <c r="AZ8" i="12"/>
  <c r="AY8" i="12"/>
  <c r="AW8" i="12"/>
  <c r="AX8" i="12"/>
  <c r="AU8" i="12"/>
  <c r="AV8" i="12"/>
  <c r="AX11" i="12"/>
  <c r="AY11" i="12"/>
  <c r="AZ11" i="12"/>
  <c r="AW11" i="12"/>
  <c r="AU11" i="12"/>
  <c r="AV11" i="12"/>
  <c r="AT14" i="12"/>
  <c r="AV14" i="12"/>
  <c r="AU14" i="12"/>
  <c r="AX14" i="12"/>
  <c r="AY14" i="12"/>
  <c r="AW14" i="12"/>
  <c r="AZ14" i="12"/>
  <c r="AH58" i="21" l="1"/>
  <c r="AP58" i="21"/>
  <c r="AH58" i="33"/>
  <c r="AP58" i="33"/>
  <c r="AP58" i="32"/>
  <c r="AH58" i="32"/>
  <c r="AP59" i="31"/>
  <c r="AH59" i="31"/>
  <c r="AS59" i="31" s="1"/>
  <c r="AP62" i="29"/>
  <c r="CI8" i="29" s="1"/>
  <c r="AH62" i="29"/>
  <c r="AP59" i="28"/>
  <c r="AH59" i="28"/>
  <c r="AP57" i="21"/>
  <c r="BA48" i="21" s="1"/>
  <c r="AH57" i="21"/>
  <c r="Q49" i="21" s="1"/>
  <c r="AH61" i="34"/>
  <c r="AP61" i="34"/>
  <c r="AW48" i="34" s="1"/>
  <c r="AP60" i="30"/>
  <c r="AH60" i="30"/>
  <c r="AP62" i="27"/>
  <c r="CI8" i="27" s="1"/>
  <c r="AH62" i="27"/>
  <c r="AH60" i="33"/>
  <c r="AP60" i="33"/>
  <c r="AP60" i="32"/>
  <c r="AH60" i="32"/>
  <c r="AP60" i="31"/>
  <c r="AH60" i="31"/>
  <c r="AP59" i="29"/>
  <c r="AH59" i="29"/>
  <c r="AH60" i="28"/>
  <c r="AP60" i="28"/>
  <c r="AH60" i="21"/>
  <c r="AP60" i="21"/>
  <c r="AH58" i="34"/>
  <c r="AP58" i="34"/>
  <c r="AP59" i="30"/>
  <c r="AH59" i="30"/>
  <c r="AP61" i="33"/>
  <c r="AH61" i="33"/>
  <c r="AH61" i="31"/>
  <c r="AP61" i="31"/>
  <c r="AW48" i="31" s="1"/>
  <c r="AH60" i="34"/>
  <c r="AP60" i="34"/>
  <c r="AH57" i="27"/>
  <c r="Q49" i="27" s="1"/>
  <c r="AP57" i="27"/>
  <c r="BA48" i="27" s="1"/>
  <c r="AP63" i="31"/>
  <c r="AH63" i="31"/>
  <c r="AP60" i="29"/>
  <c r="AH60" i="29"/>
  <c r="AP61" i="28"/>
  <c r="AH61" i="28"/>
  <c r="AP61" i="21"/>
  <c r="AH61" i="21"/>
  <c r="AP62" i="34"/>
  <c r="CI8" i="34" s="1"/>
  <c r="AH62" i="34"/>
  <c r="AH57" i="30"/>
  <c r="Q49" i="30" s="1"/>
  <c r="AP57" i="30"/>
  <c r="BA48" i="30" s="1"/>
  <c r="AH60" i="27"/>
  <c r="AP60" i="27"/>
  <c r="AH62" i="33"/>
  <c r="AP62" i="33"/>
  <c r="CI8" i="33" s="1"/>
  <c r="AP57" i="32"/>
  <c r="BA48" i="32" s="1"/>
  <c r="AH57" i="32"/>
  <c r="Q49" i="32" s="1"/>
  <c r="AP59" i="21"/>
  <c r="AH59" i="21"/>
  <c r="AS59" i="21" s="1"/>
  <c r="AP59" i="34"/>
  <c r="AH59" i="34"/>
  <c r="AS59" i="34" s="1"/>
  <c r="AP61" i="30"/>
  <c r="AH61" i="30"/>
  <c r="AP58" i="27"/>
  <c r="AH58" i="27"/>
  <c r="AP63" i="33"/>
  <c r="AH63" i="33"/>
  <c r="AH63" i="32"/>
  <c r="AP63" i="32"/>
  <c r="AP58" i="28"/>
  <c r="AS48" i="28" s="1"/>
  <c r="AH58" i="28"/>
  <c r="AH59" i="32"/>
  <c r="AS59" i="32" s="1"/>
  <c r="AP59" i="32"/>
  <c r="AP62" i="31"/>
  <c r="CI8" i="31" s="1"/>
  <c r="AH62" i="31"/>
  <c r="AP58" i="29"/>
  <c r="AS48" i="29" s="1"/>
  <c r="AH58" i="29"/>
  <c r="AH62" i="28"/>
  <c r="AP62" i="28"/>
  <c r="CI8" i="28" s="1"/>
  <c r="AP62" i="21"/>
  <c r="CI8" i="21" s="1"/>
  <c r="AH62" i="21"/>
  <c r="AP63" i="34"/>
  <c r="AH63" i="34"/>
  <c r="AP63" i="30"/>
  <c r="AH63" i="30"/>
  <c r="AP61" i="27"/>
  <c r="AH61" i="27"/>
  <c r="AH61" i="32"/>
  <c r="AP61" i="32"/>
  <c r="AP57" i="31"/>
  <c r="BA48" i="31" s="1"/>
  <c r="AH57" i="31"/>
  <c r="Q49" i="31" s="1"/>
  <c r="AP57" i="29"/>
  <c r="BA48" i="29" s="1"/>
  <c r="AH57" i="29"/>
  <c r="Q49" i="29" s="1"/>
  <c r="AP63" i="28"/>
  <c r="AH63" i="28"/>
  <c r="AP57" i="34"/>
  <c r="BA48" i="34" s="1"/>
  <c r="AH57" i="34"/>
  <c r="Q49" i="34" s="1"/>
  <c r="AH58" i="30"/>
  <c r="AP58" i="30"/>
  <c r="AS48" i="30" s="1"/>
  <c r="AP59" i="27"/>
  <c r="AH59" i="27"/>
  <c r="AS59" i="27" s="1"/>
  <c r="AH57" i="33"/>
  <c r="Q49" i="33" s="1"/>
  <c r="AP57" i="33"/>
  <c r="BA48" i="33" s="1"/>
  <c r="AP61" i="29"/>
  <c r="AW48" i="29" s="1"/>
  <c r="AH61" i="29"/>
  <c r="AP62" i="32"/>
  <c r="CI8" i="32" s="1"/>
  <c r="AH62" i="32"/>
  <c r="AP58" i="31"/>
  <c r="AS48" i="31" s="1"/>
  <c r="AH58" i="31"/>
  <c r="AH63" i="29"/>
  <c r="AP63" i="29"/>
  <c r="CI10" i="29" s="1"/>
  <c r="AH57" i="28"/>
  <c r="Q49" i="28" s="1"/>
  <c r="AP57" i="28"/>
  <c r="BA48" i="28" s="1"/>
  <c r="AH63" i="21"/>
  <c r="AP63" i="21"/>
  <c r="AP62" i="30"/>
  <c r="CI8" i="30" s="1"/>
  <c r="AH62" i="30"/>
  <c r="AP63" i="27"/>
  <c r="AH63" i="27"/>
  <c r="AH59" i="33"/>
  <c r="AS59" i="33" s="1"/>
  <c r="AP59" i="33"/>
  <c r="AP58" i="12"/>
  <c r="AH58" i="12"/>
  <c r="AP60" i="12"/>
  <c r="AH60" i="12"/>
  <c r="AP63" i="12"/>
  <c r="AH63" i="12"/>
  <c r="AH59" i="12"/>
  <c r="AP59" i="12"/>
  <c r="AP62" i="12"/>
  <c r="CI8" i="12" s="1"/>
  <c r="S144" i="18" s="1"/>
  <c r="AH62" i="12"/>
  <c r="AH57" i="12"/>
  <c r="Q49" i="12" s="1"/>
  <c r="AP57" i="12"/>
  <c r="BA48" i="12" s="1"/>
  <c r="CI10" i="21" l="1"/>
  <c r="AS63" i="21"/>
  <c r="AS44" i="21" s="1"/>
  <c r="AS58" i="30"/>
  <c r="G49" i="30"/>
  <c r="AW59" i="30"/>
  <c r="AW58" i="30"/>
  <c r="CI3" i="30"/>
  <c r="Q50" i="30"/>
  <c r="BV51" i="30"/>
  <c r="CI6" i="31"/>
  <c r="AS61" i="31"/>
  <c r="AS36" i="31" s="1"/>
  <c r="AS60" i="21"/>
  <c r="AS32" i="21" s="1"/>
  <c r="AW60" i="21"/>
  <c r="AS61" i="34"/>
  <c r="AS36" i="34" s="1"/>
  <c r="CI6" i="34"/>
  <c r="CI6" i="29"/>
  <c r="AS61" i="29"/>
  <c r="AS36" i="29" s="1"/>
  <c r="BV51" i="34"/>
  <c r="Q50" i="34"/>
  <c r="CI3" i="34"/>
  <c r="AW48" i="32"/>
  <c r="CI9" i="21"/>
  <c r="AS62" i="21"/>
  <c r="AS40" i="21" s="1"/>
  <c r="CI7" i="21"/>
  <c r="G49" i="27"/>
  <c r="AS58" i="27"/>
  <c r="AW58" i="27"/>
  <c r="AW59" i="27"/>
  <c r="Q50" i="32"/>
  <c r="BV51" i="32"/>
  <c r="CI3" i="32"/>
  <c r="CI9" i="34"/>
  <c r="AS62" i="34"/>
  <c r="AS40" i="34" s="1"/>
  <c r="CI7" i="34"/>
  <c r="CI10" i="31"/>
  <c r="AS63" i="31"/>
  <c r="AS44" i="31" s="1"/>
  <c r="CI6" i="33"/>
  <c r="AS61" i="33"/>
  <c r="AS36" i="33" s="1"/>
  <c r="CI3" i="21"/>
  <c r="Q50" i="21"/>
  <c r="BV51" i="21"/>
  <c r="G49" i="32"/>
  <c r="AS58" i="32"/>
  <c r="AS24" i="32" s="1"/>
  <c r="AW59" i="32"/>
  <c r="AS28" i="32" s="1"/>
  <c r="AW58" i="32"/>
  <c r="AS60" i="32"/>
  <c r="AW60" i="32"/>
  <c r="CI6" i="32"/>
  <c r="AS61" i="32"/>
  <c r="AS36" i="32" s="1"/>
  <c r="AS48" i="27"/>
  <c r="AW48" i="33"/>
  <c r="AW60" i="28"/>
  <c r="AS60" i="28"/>
  <c r="AW60" i="33"/>
  <c r="AS60" i="33"/>
  <c r="AS48" i="32"/>
  <c r="BE48" i="32" s="1"/>
  <c r="AC49" i="32" s="1"/>
  <c r="AC50" i="32" s="1"/>
  <c r="BV51" i="28"/>
  <c r="CI3" i="28"/>
  <c r="Q50" i="28"/>
  <c r="CI10" i="27"/>
  <c r="AS63" i="27"/>
  <c r="AS44" i="27" s="1"/>
  <c r="CI10" i="28"/>
  <c r="AS63" i="28"/>
  <c r="AS44" i="28" s="1"/>
  <c r="CI6" i="27"/>
  <c r="AS61" i="27"/>
  <c r="AS36" i="27" s="1"/>
  <c r="G49" i="28"/>
  <c r="AW58" i="28"/>
  <c r="AW59" i="28"/>
  <c r="AS58" i="28"/>
  <c r="CI6" i="30"/>
  <c r="AS61" i="30"/>
  <c r="AS36" i="30" s="1"/>
  <c r="CI6" i="21"/>
  <c r="AS61" i="21"/>
  <c r="AS36" i="21" s="1"/>
  <c r="AS59" i="30"/>
  <c r="AS28" i="30" s="1"/>
  <c r="AS59" i="29"/>
  <c r="CI9" i="27"/>
  <c r="CI7" i="27"/>
  <c r="AS62" i="27"/>
  <c r="AS40" i="27" s="1"/>
  <c r="AS59" i="28"/>
  <c r="AS28" i="28" s="1"/>
  <c r="AS48" i="33"/>
  <c r="BE48" i="33" s="1"/>
  <c r="AC49" i="33" s="1"/>
  <c r="AC50" i="33" s="1"/>
  <c r="CI7" i="32"/>
  <c r="AS62" i="32"/>
  <c r="AS40" i="32" s="1"/>
  <c r="CI9" i="32"/>
  <c r="AS63" i="34"/>
  <c r="AS44" i="34" s="1"/>
  <c r="CI10" i="34"/>
  <c r="AS28" i="33"/>
  <c r="AS63" i="29"/>
  <c r="AS44" i="29" s="1"/>
  <c r="CI3" i="33"/>
  <c r="Q50" i="33"/>
  <c r="BV51" i="33"/>
  <c r="AW48" i="27"/>
  <c r="CI7" i="28"/>
  <c r="CI9" i="28"/>
  <c r="AS62" i="28"/>
  <c r="AS40" i="28" s="1"/>
  <c r="AW48" i="30"/>
  <c r="BE48" i="30" s="1"/>
  <c r="AC49" i="30" s="1"/>
  <c r="AC50" i="30" s="1"/>
  <c r="CI9" i="33"/>
  <c r="CI7" i="33"/>
  <c r="AS62" i="33"/>
  <c r="AS40" i="33" s="1"/>
  <c r="AW48" i="21"/>
  <c r="BV51" i="27"/>
  <c r="CI3" i="27"/>
  <c r="Q50" i="27"/>
  <c r="G49" i="33"/>
  <c r="AS58" i="33"/>
  <c r="AS24" i="33" s="1"/>
  <c r="AW59" i="33"/>
  <c r="AW58" i="33"/>
  <c r="Q50" i="31"/>
  <c r="CI3" i="31"/>
  <c r="BV51" i="31"/>
  <c r="CI10" i="33"/>
  <c r="AS63" i="33"/>
  <c r="AS44" i="33" s="1"/>
  <c r="AW60" i="12"/>
  <c r="AS62" i="30"/>
  <c r="AS40" i="30" s="1"/>
  <c r="CI9" i="30"/>
  <c r="CI7" i="30"/>
  <c r="AS58" i="31"/>
  <c r="AW59" i="31"/>
  <c r="AS28" i="31" s="1"/>
  <c r="AW58" i="31"/>
  <c r="G49" i="31"/>
  <c r="AS28" i="27"/>
  <c r="Q50" i="29"/>
  <c r="BV51" i="29"/>
  <c r="CI3" i="29"/>
  <c r="CI10" i="30"/>
  <c r="AS63" i="30"/>
  <c r="AS44" i="30" s="1"/>
  <c r="AW58" i="29"/>
  <c r="AW59" i="29"/>
  <c r="G49" i="29"/>
  <c r="AS58" i="29"/>
  <c r="AS24" i="29" s="1"/>
  <c r="CI6" i="28"/>
  <c r="AS61" i="28"/>
  <c r="AS36" i="28" s="1"/>
  <c r="AS48" i="34"/>
  <c r="BE48" i="34" s="1"/>
  <c r="AC49" i="34" s="1"/>
  <c r="AC50" i="34" s="1"/>
  <c r="AS60" i="31"/>
  <c r="AW60" i="31"/>
  <c r="AS60" i="30"/>
  <c r="AW60" i="30"/>
  <c r="AS62" i="29"/>
  <c r="AS40" i="29" s="1"/>
  <c r="CI7" i="29"/>
  <c r="CI9" i="29"/>
  <c r="AS48" i="21"/>
  <c r="BE48" i="21" s="1"/>
  <c r="AC49" i="21" s="1"/>
  <c r="AC50" i="21" s="1"/>
  <c r="CI7" i="31"/>
  <c r="CI9" i="31"/>
  <c r="AS62" i="31"/>
  <c r="AS40" i="31" s="1"/>
  <c r="AW60" i="29"/>
  <c r="AS60" i="29"/>
  <c r="BE48" i="31"/>
  <c r="AC49" i="31" s="1"/>
  <c r="AC50" i="31" s="1"/>
  <c r="BE48" i="29"/>
  <c r="AC49" i="29" s="1"/>
  <c r="AC50" i="29" s="1"/>
  <c r="AS63" i="32"/>
  <c r="AS44" i="32" s="1"/>
  <c r="CI10" i="32"/>
  <c r="AS60" i="27"/>
  <c r="AW60" i="27"/>
  <c r="AW48" i="28"/>
  <c r="BE48" i="28" s="1"/>
  <c r="AC49" i="28" s="1"/>
  <c r="AC50" i="28" s="1"/>
  <c r="AW60" i="34"/>
  <c r="AS60" i="34"/>
  <c r="AS32" i="34" s="1"/>
  <c r="AS58" i="34"/>
  <c r="AS24" i="34" s="1"/>
  <c r="AW59" i="34"/>
  <c r="AS28" i="34" s="1"/>
  <c r="G49" i="34"/>
  <c r="AW58" i="34"/>
  <c r="AS58" i="21"/>
  <c r="AS24" i="21" s="1"/>
  <c r="AW59" i="21"/>
  <c r="AS28" i="21" s="1"/>
  <c r="AW58" i="21"/>
  <c r="G49" i="21"/>
  <c r="CI6" i="12"/>
  <c r="AB130" i="18" s="1"/>
  <c r="L49" i="12"/>
  <c r="AW48" i="12"/>
  <c r="BV51" i="12"/>
  <c r="AS48" i="12"/>
  <c r="Q50" i="12"/>
  <c r="CI3" i="12"/>
  <c r="AW59" i="12"/>
  <c r="CI9" i="12"/>
  <c r="AM141" i="18" s="1"/>
  <c r="T67" i="12"/>
  <c r="CI10" i="12"/>
  <c r="AS62" i="12"/>
  <c r="AS40" i="12" s="1"/>
  <c r="CI7" i="12"/>
  <c r="G49" i="12"/>
  <c r="G50" i="12" s="1"/>
  <c r="AS61" i="12"/>
  <c r="AS36" i="12" s="1"/>
  <c r="AS63" i="12"/>
  <c r="AS44" i="12" s="1"/>
  <c r="AS59" i="12"/>
  <c r="AS60" i="12"/>
  <c r="AS32" i="12" s="1"/>
  <c r="AS58" i="12"/>
  <c r="AW58" i="12"/>
  <c r="BE51" i="30" l="1"/>
  <c r="AC51" i="30"/>
  <c r="AC52" i="30" s="1"/>
  <c r="AC51" i="28"/>
  <c r="AC52" i="28" s="1"/>
  <c r="BE51" i="28"/>
  <c r="CI4" i="21"/>
  <c r="CI5" i="21"/>
  <c r="G50" i="21"/>
  <c r="AC51" i="31"/>
  <c r="AC52" i="31" s="1"/>
  <c r="BE51" i="31"/>
  <c r="AS24" i="31"/>
  <c r="AS24" i="28"/>
  <c r="AS32" i="28"/>
  <c r="AS32" i="32"/>
  <c r="BA51" i="30"/>
  <c r="Q51" i="30"/>
  <c r="Q52" i="30" s="1"/>
  <c r="AR74" i="18"/>
  <c r="AS32" i="29"/>
  <c r="Q51" i="31"/>
  <c r="Q52" i="31" s="1"/>
  <c r="BA51" i="31"/>
  <c r="BE51" i="21"/>
  <c r="AC51" i="21"/>
  <c r="AC52" i="21" s="1"/>
  <c r="BA51" i="21"/>
  <c r="Q51" i="21"/>
  <c r="Q52" i="21" s="1"/>
  <c r="AS28" i="29"/>
  <c r="Q51" i="28"/>
  <c r="Q52" i="28" s="1"/>
  <c r="BA51" i="28"/>
  <c r="BA51" i="32"/>
  <c r="Q51" i="32"/>
  <c r="Q52" i="32" s="1"/>
  <c r="AC51" i="34"/>
  <c r="AC52" i="34" s="1"/>
  <c r="BE51" i="34"/>
  <c r="Q51" i="29"/>
  <c r="Q52" i="29" s="1"/>
  <c r="BA51" i="29"/>
  <c r="CI4" i="28"/>
  <c r="CI5" i="28"/>
  <c r="G50" i="28"/>
  <c r="BE48" i="27"/>
  <c r="AC49" i="27" s="1"/>
  <c r="AC50" i="27" s="1"/>
  <c r="G50" i="30"/>
  <c r="CI5" i="30"/>
  <c r="CI4" i="30"/>
  <c r="AC51" i="29"/>
  <c r="AC52" i="29" s="1"/>
  <c r="BE51" i="29"/>
  <c r="T67" i="18"/>
  <c r="AH67" i="18" s="1"/>
  <c r="AS32" i="27"/>
  <c r="AS32" i="30"/>
  <c r="CI5" i="29"/>
  <c r="G50" i="29"/>
  <c r="CI4" i="29"/>
  <c r="Q51" i="33"/>
  <c r="Q52" i="33" s="1"/>
  <c r="BA51" i="33"/>
  <c r="Q51" i="34"/>
  <c r="Q52" i="34" s="1"/>
  <c r="BA51" i="34"/>
  <c r="AS24" i="30"/>
  <c r="CI5" i="34"/>
  <c r="CI4" i="34"/>
  <c r="G50" i="34"/>
  <c r="CI5" i="31"/>
  <c r="G50" i="31"/>
  <c r="CI4" i="31"/>
  <c r="G50" i="33"/>
  <c r="CI4" i="33"/>
  <c r="CI5" i="33"/>
  <c r="AC51" i="33"/>
  <c r="AC52" i="33" s="1"/>
  <c r="BE51" i="33"/>
  <c r="BE51" i="32"/>
  <c r="AC51" i="32"/>
  <c r="AC52" i="32" s="1"/>
  <c r="CI4" i="32"/>
  <c r="CI5" i="32"/>
  <c r="G50" i="32"/>
  <c r="AS24" i="27"/>
  <c r="AS32" i="31"/>
  <c r="BA51" i="27"/>
  <c r="Q51" i="27"/>
  <c r="Q52" i="27" s="1"/>
  <c r="AS32" i="33"/>
  <c r="CI5" i="27"/>
  <c r="CI4" i="27"/>
  <c r="G50" i="27"/>
  <c r="AB132" i="18"/>
  <c r="AB68" i="18"/>
  <c r="AH68" i="18" s="1"/>
  <c r="AK217" i="18" s="1"/>
  <c r="BE48" i="12"/>
  <c r="AC49" i="12" s="1"/>
  <c r="AC50" i="12" s="1"/>
  <c r="Z75" i="18"/>
  <c r="AK218" i="18" s="1"/>
  <c r="BA51" i="12"/>
  <c r="Q51" i="12"/>
  <c r="Q52" i="12" s="1"/>
  <c r="AI147" i="18"/>
  <c r="AK181" i="18" s="1"/>
  <c r="AK228" i="18" s="1"/>
  <c r="AI150" i="18"/>
  <c r="S143" i="18"/>
  <c r="AK226" i="18" s="1"/>
  <c r="G51" i="12"/>
  <c r="AS51" i="12"/>
  <c r="L50" i="12"/>
  <c r="AD129" i="18"/>
  <c r="AD131" i="18"/>
  <c r="AS28" i="12"/>
  <c r="CI5" i="12"/>
  <c r="CI4" i="12"/>
  <c r="AS24" i="12"/>
  <c r="V50" i="34" l="1"/>
  <c r="AS51" i="34"/>
  <c r="BI51" i="34" s="1"/>
  <c r="G51" i="34"/>
  <c r="AS51" i="21"/>
  <c r="BI51" i="21" s="1"/>
  <c r="G51" i="21"/>
  <c r="V50" i="21"/>
  <c r="V50" i="29"/>
  <c r="AS51" i="29"/>
  <c r="BI51" i="29" s="1"/>
  <c r="G51" i="29"/>
  <c r="V50" i="30"/>
  <c r="G51" i="30"/>
  <c r="AS51" i="30"/>
  <c r="V50" i="27"/>
  <c r="AS51" i="27"/>
  <c r="G51" i="27"/>
  <c r="V50" i="32"/>
  <c r="AS51" i="32"/>
  <c r="G51" i="32"/>
  <c r="BE51" i="27"/>
  <c r="AC51" i="27"/>
  <c r="AC52" i="27" s="1"/>
  <c r="V50" i="33"/>
  <c r="AS51" i="33"/>
  <c r="BI51" i="33" s="1"/>
  <c r="G51" i="33"/>
  <c r="AS51" i="28"/>
  <c r="BI51" i="28" s="1"/>
  <c r="V50" i="28"/>
  <c r="G51" i="28"/>
  <c r="BI51" i="32"/>
  <c r="U79" i="18"/>
  <c r="AB79" i="18" s="1"/>
  <c r="AK219" i="18" s="1"/>
  <c r="V50" i="31"/>
  <c r="G51" i="31"/>
  <c r="AS51" i="31"/>
  <c r="BI51" i="31" s="1"/>
  <c r="BI51" i="30"/>
  <c r="AK153" i="18"/>
  <c r="AK227" i="18" s="1"/>
  <c r="AM116" i="18"/>
  <c r="AI95" i="18"/>
  <c r="T98" i="18" s="1"/>
  <c r="AK103" i="18" s="1"/>
  <c r="AI93" i="18"/>
  <c r="L51" i="12"/>
  <c r="V51" i="12" s="1"/>
  <c r="AW51" i="12"/>
  <c r="AC51" i="12"/>
  <c r="BE51" i="12"/>
  <c r="AM129" i="18"/>
  <c r="AK134" i="18" s="1"/>
  <c r="AK225" i="18" s="1"/>
  <c r="V50" i="12"/>
  <c r="G52" i="33" l="1"/>
  <c r="V51" i="33"/>
  <c r="V52" i="33" s="1"/>
  <c r="G52" i="27"/>
  <c r="V51" i="27"/>
  <c r="V52" i="27" s="1"/>
  <c r="BI51" i="27"/>
  <c r="G52" i="31"/>
  <c r="V51" i="31"/>
  <c r="V52" i="31" s="1"/>
  <c r="G52" i="21"/>
  <c r="V51" i="21"/>
  <c r="V52" i="21" s="1"/>
  <c r="G52" i="30"/>
  <c r="V51" i="30"/>
  <c r="V52" i="30" s="1"/>
  <c r="G52" i="34"/>
  <c r="V51" i="34"/>
  <c r="V52" i="34" s="1"/>
  <c r="V51" i="28"/>
  <c r="V52" i="28" s="1"/>
  <c r="G52" i="28"/>
  <c r="G52" i="32"/>
  <c r="V51" i="32"/>
  <c r="V52" i="32" s="1"/>
  <c r="G52" i="29"/>
  <c r="V51" i="29"/>
  <c r="V52" i="29" s="1"/>
  <c r="AK224" i="18"/>
  <c r="S118" i="18"/>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00000000-0006-0000-0000-000001000000}">
      <text>
        <r>
          <rPr>
            <sz val="9"/>
            <color rgb="FF000000"/>
            <rFont val="MS P ゴシック"/>
            <family val="3"/>
            <charset val="128"/>
          </rPr>
          <t>別紙様式６－２に記入した内容に基づき、令和６年度の加算の見込額の合計が自動で表示されます。</t>
        </r>
      </text>
    </comment>
    <comment ref="Q19" authorId="0" shapeId="0" xr:uid="{00000000-0006-0000-0000-00000200000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00000000-0006-0000-0000-00000300000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00000000-0006-0000-0000-00000400000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00000000-0006-0000-0000-00000500000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00000000-0006-0000-0000-00000600000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00000000-0006-0000-0000-00000700000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00000000-0006-0000-0000-00000800000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00000000-0006-0000-0000-00000900000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00000000-0006-0000-0000-00000A00000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00000000-0006-0000-0000-00000B00000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00000000-0006-0000-0000-00000C00000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00000000-0006-0000-0000-00000D00000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00000000-0006-0000-0000-00000E00000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00000000-0006-0000-09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900-000002000000}">
      <text>
        <r>
          <rPr>
            <sz val="9"/>
            <color rgb="FF000000"/>
            <rFont val="MS P ゴシック"/>
            <family val="3"/>
            <charset val="128"/>
          </rPr>
          <t>令和５年度にベア加算を算定し、令和６年４・５月にも継続してベア加算を算定する場合「１」</t>
        </r>
      </text>
    </comment>
    <comment ref="Y4" authorId="0" shapeId="0" xr:uid="{00000000-0006-0000-0900-000003000000}">
      <text>
        <r>
          <rPr>
            <sz val="9"/>
            <color rgb="FF000000"/>
            <rFont val="MS P ゴシック"/>
            <family val="3"/>
            <charset val="128"/>
          </rPr>
          <t>必ずプルダウンで選択してください。</t>
        </r>
      </text>
    </comment>
    <comment ref="AE4" authorId="0" shapeId="0" xr:uid="{00000000-0006-0000-0900-00000400000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00000000-0006-0000-0900-00000500000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000000-0006-0000-0900-000006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900-000007000000}">
      <text>
        <r>
          <rPr>
            <sz val="9"/>
            <color rgb="FF000000"/>
            <rFont val="MS P ゴシック"/>
            <family val="3"/>
            <charset val="128"/>
          </rPr>
          <t>４・５月に処遇Ⅰ、６月以降に処遇Ⅰ相当の加算区分を算定する場合は「１」</t>
        </r>
      </text>
    </comment>
    <comment ref="CI6" authorId="0" shapeId="0" xr:uid="{00000000-0006-0000-0900-000008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900-000009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900-00000A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900-00000B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900-00000C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900-00000D000000}">
      <text>
        <r>
          <rPr>
            <sz val="9"/>
            <color rgb="FF000000"/>
            <rFont val="MS P ゴシック"/>
            <family val="3"/>
            <charset val="128"/>
          </rPr>
          <t>算定していない場合は、
「特定加算なし」を選択してください。</t>
        </r>
      </text>
    </comment>
    <comment ref="L9" authorId="0" shapeId="0" xr:uid="{00000000-0006-0000-0900-00000E000000}">
      <text>
        <r>
          <rPr>
            <sz val="9"/>
            <color rgb="FF000000"/>
            <rFont val="MS P ゴシック"/>
            <family val="3"/>
            <charset val="128"/>
          </rPr>
          <t>算定していない場合は、
「ベア加算なし」を選択してください。</t>
        </r>
      </text>
    </comment>
    <comment ref="V9" authorId="1" shapeId="0" xr:uid="{00000000-0006-0000-0900-00000F000000}">
      <text>
        <r>
          <rPr>
            <sz val="9"/>
            <color indexed="81"/>
            <rFont val="MS P ゴシック"/>
            <family val="3"/>
            <charset val="128"/>
          </rPr>
          <t>「新加算Ⅱ」が表示され、加算率が「エラー」と表示された場合は「新加算Ⅰ」と読み替えること。</t>
        </r>
      </text>
    </comment>
    <comment ref="CI9" authorId="0" shapeId="0" xr:uid="{00000000-0006-0000-0900-000010000000}">
      <text>
        <r>
          <rPr>
            <sz val="9"/>
            <color rgb="FF000000"/>
            <rFont val="MS P ゴシック"/>
            <family val="3"/>
            <charset val="128"/>
          </rPr>
          <t>キャリアパス要件Ⅴで「満たす」を選択していれば「１」</t>
        </r>
      </text>
    </comment>
    <comment ref="CI10" authorId="0" shapeId="0" xr:uid="{00000000-0006-0000-0900-000011000000}">
      <text>
        <r>
          <rPr>
            <sz val="9"/>
            <color rgb="FF000000"/>
            <rFont val="MS P ゴシック"/>
            <family val="3"/>
            <charset val="128"/>
          </rPr>
          <t>職場環境等要件の上位区分を「満たす」と選択していれば「１」</t>
        </r>
      </text>
    </comment>
    <comment ref="V12" authorId="1" shapeId="0" xr:uid="{00000000-0006-0000-0900-000012000000}">
      <text>
        <r>
          <rPr>
            <sz val="9"/>
            <color indexed="81"/>
            <rFont val="MS P ゴシック"/>
            <family val="3"/>
            <charset val="128"/>
          </rPr>
          <t>「新加算Ⅱ」が表示され、加算率が「エラー」と表示された場合は「新加算Ⅰ」と読み替えること。</t>
        </r>
      </text>
    </comment>
    <comment ref="B13" authorId="0" shapeId="0" xr:uid="{00000000-0006-0000-0900-000013000000}">
      <text>
        <r>
          <rPr>
            <sz val="9"/>
            <color rgb="FF000000"/>
            <rFont val="MS P ゴシック"/>
            <family val="3"/>
            <charset val="128"/>
          </rPr>
          <t>令和６年度の算定対象月を記入してください。</t>
        </r>
      </text>
    </comment>
    <comment ref="F15" authorId="0" shapeId="0" xr:uid="{00000000-0006-0000-09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0000000-0006-0000-0900-000015000000}">
      <text>
        <r>
          <rPr>
            <sz val="9"/>
            <color indexed="81"/>
            <rFont val="MS P ゴシック"/>
            <family val="3"/>
            <charset val="128"/>
          </rPr>
          <t>「新加算Ⅱ」が表示され、加算率が「エラー」と表示された場合は「新加算Ⅰ」と読み替えること。</t>
        </r>
      </text>
    </comment>
    <comment ref="B18" authorId="0" shapeId="0" xr:uid="{00000000-0006-0000-0900-000016000000}">
      <text>
        <r>
          <rPr>
            <sz val="9"/>
            <color rgb="FF000000"/>
            <rFont val="MS P ゴシック"/>
            <family val="3"/>
            <charset val="128"/>
          </rPr>
          <t>右欄の選択肢（「満たす」など）から、
それぞれ当てはまるものを選択してください。</t>
        </r>
      </text>
    </comment>
    <comment ref="AL25" authorId="0" shapeId="0" xr:uid="{00000000-0006-0000-0900-000017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900-000018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900-000019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900-00001A000000}">
      <text>
        <r>
          <rPr>
            <sz val="9"/>
            <color rgb="FF000000"/>
            <rFont val="MS P ゴシック"/>
            <family val="3"/>
            <charset val="128"/>
          </rPr>
          <t>小規模事業者等の特例で満たす場合も含む</t>
        </r>
      </text>
    </comment>
    <comment ref="AG37" authorId="0" shapeId="0" xr:uid="{00000000-0006-0000-09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0000000-0006-0000-0900-00001C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000000-0006-0000-0900-00001D000000}">
      <text>
        <r>
          <rPr>
            <sz val="9"/>
            <color indexed="81"/>
            <rFont val="MS P ゴシック"/>
            <family val="3"/>
            <charset val="128"/>
          </rPr>
          <t>左記に「対象加算なし」が表示された場合は、「満たす」を選択し、「対象加算なし」を選択してください。</t>
        </r>
      </text>
    </comment>
    <comment ref="AL40" authorId="1" shapeId="0" xr:uid="{00000000-0006-0000-0900-00001E000000}">
      <text>
        <r>
          <rPr>
            <sz val="9"/>
            <color indexed="81"/>
            <rFont val="MS P ゴシック"/>
            <family val="3"/>
            <charset val="128"/>
          </rPr>
          <t>左記に「対象加算なし」が表示された場合は、「満たす」を選択し、「対象加算なし」を選択してください。</t>
        </r>
      </text>
    </comment>
    <comment ref="AD41" authorId="0" shapeId="0" xr:uid="{00000000-0006-0000-0900-00001F000000}">
      <text>
        <r>
          <rPr>
            <sz val="9"/>
            <color rgb="FF000000"/>
            <rFont val="MS P ゴシック"/>
            <family val="3"/>
            <charset val="128"/>
          </rPr>
          <t>「満たす」を選択した場合は、算定する加算の区分等を選択してください。</t>
        </r>
      </text>
    </comment>
    <comment ref="AL41" authorId="0" shapeId="0" xr:uid="{00000000-0006-0000-0900-000020000000}">
      <text>
        <r>
          <rPr>
            <sz val="9"/>
            <color rgb="FF000000"/>
            <rFont val="MS P ゴシック"/>
            <family val="3"/>
            <charset val="128"/>
          </rPr>
          <t>「満たす」を選択した場合は、算定する加算の区分等を選択してください。</t>
        </r>
      </text>
    </comment>
    <comment ref="B47" authorId="0" shapeId="0" xr:uid="{00000000-0006-0000-0900-00002100000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00000000-0006-0000-0A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A00-000002000000}">
      <text>
        <r>
          <rPr>
            <sz val="9"/>
            <color rgb="FF000000"/>
            <rFont val="MS P ゴシック"/>
            <family val="3"/>
            <charset val="128"/>
          </rPr>
          <t>令和５年度にベア加算を算定し、令和６年４・５月にも継続してベア加算を算定する場合「１」</t>
        </r>
      </text>
    </comment>
    <comment ref="Y4" authorId="0" shapeId="0" xr:uid="{00000000-0006-0000-0A00-000003000000}">
      <text>
        <r>
          <rPr>
            <sz val="9"/>
            <color rgb="FF000000"/>
            <rFont val="MS P ゴシック"/>
            <family val="3"/>
            <charset val="128"/>
          </rPr>
          <t>必ずプルダウンで選択してください。</t>
        </r>
      </text>
    </comment>
    <comment ref="AE4" authorId="0" shapeId="0" xr:uid="{00000000-0006-0000-0A00-00000400000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00000000-0006-0000-0A00-00000500000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000000-0006-0000-0A00-000006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A00-000007000000}">
      <text>
        <r>
          <rPr>
            <sz val="9"/>
            <color rgb="FF000000"/>
            <rFont val="MS P ゴシック"/>
            <family val="3"/>
            <charset val="128"/>
          </rPr>
          <t>４・５月に処遇Ⅰ、６月以降に処遇Ⅰ相当の加算区分を算定する場合は「１」</t>
        </r>
      </text>
    </comment>
    <comment ref="CI6" authorId="0" shapeId="0" xr:uid="{00000000-0006-0000-0A00-000008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A00-000009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A00-00000A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A00-00000B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A00-00000C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A00-00000D000000}">
      <text>
        <r>
          <rPr>
            <sz val="9"/>
            <color rgb="FF000000"/>
            <rFont val="MS P ゴシック"/>
            <family val="3"/>
            <charset val="128"/>
          </rPr>
          <t>算定していない場合は、
「特定加算なし」を選択してください。</t>
        </r>
      </text>
    </comment>
    <comment ref="L9" authorId="0" shapeId="0" xr:uid="{00000000-0006-0000-0A00-00000E000000}">
      <text>
        <r>
          <rPr>
            <sz val="9"/>
            <color rgb="FF000000"/>
            <rFont val="MS P ゴシック"/>
            <family val="3"/>
            <charset val="128"/>
          </rPr>
          <t>算定していない場合は、
「ベア加算なし」を選択してください。</t>
        </r>
      </text>
    </comment>
    <comment ref="V9" authorId="1" shapeId="0" xr:uid="{00000000-0006-0000-0A00-00000F000000}">
      <text>
        <r>
          <rPr>
            <sz val="9"/>
            <color indexed="81"/>
            <rFont val="MS P ゴシック"/>
            <family val="3"/>
            <charset val="128"/>
          </rPr>
          <t>「新加算Ⅱ」が表示され、加算率が「エラー」と表示された場合は「新加算Ⅰ」と読み替えること。</t>
        </r>
      </text>
    </comment>
    <comment ref="CI9" authorId="0" shapeId="0" xr:uid="{00000000-0006-0000-0A00-000010000000}">
      <text>
        <r>
          <rPr>
            <sz val="9"/>
            <color rgb="FF000000"/>
            <rFont val="MS P ゴシック"/>
            <family val="3"/>
            <charset val="128"/>
          </rPr>
          <t>キャリアパス要件Ⅴで「満たす」を選択していれば「１」</t>
        </r>
      </text>
    </comment>
    <comment ref="CI10" authorId="0" shapeId="0" xr:uid="{00000000-0006-0000-0A00-000011000000}">
      <text>
        <r>
          <rPr>
            <sz val="9"/>
            <color rgb="FF000000"/>
            <rFont val="MS P ゴシック"/>
            <family val="3"/>
            <charset val="128"/>
          </rPr>
          <t>職場環境等要件の上位区分を「満たす」と選択していれば「１」</t>
        </r>
      </text>
    </comment>
    <comment ref="V12" authorId="1" shapeId="0" xr:uid="{00000000-0006-0000-0A00-000012000000}">
      <text>
        <r>
          <rPr>
            <sz val="9"/>
            <color indexed="81"/>
            <rFont val="MS P ゴシック"/>
            <family val="3"/>
            <charset val="128"/>
          </rPr>
          <t>「新加算Ⅱ」が表示され、加算率が「エラー」と表示された場合は「新加算Ⅰ」と読み替えること。</t>
        </r>
      </text>
    </comment>
    <comment ref="B13" authorId="0" shapeId="0" xr:uid="{00000000-0006-0000-0A00-000013000000}">
      <text>
        <r>
          <rPr>
            <sz val="9"/>
            <color rgb="FF000000"/>
            <rFont val="MS P ゴシック"/>
            <family val="3"/>
            <charset val="128"/>
          </rPr>
          <t>令和６年度の算定対象月を記入してください。</t>
        </r>
      </text>
    </comment>
    <comment ref="F15" authorId="0" shapeId="0" xr:uid="{00000000-0006-0000-0A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0000000-0006-0000-0A00-000015000000}">
      <text>
        <r>
          <rPr>
            <sz val="9"/>
            <color indexed="81"/>
            <rFont val="MS P ゴシック"/>
            <family val="3"/>
            <charset val="128"/>
          </rPr>
          <t>「新加算Ⅱ」が表示され、加算率が「エラー」と表示された場合は「新加算Ⅰ」と読み替えること。</t>
        </r>
      </text>
    </comment>
    <comment ref="B18" authorId="0" shapeId="0" xr:uid="{00000000-0006-0000-0A00-000016000000}">
      <text>
        <r>
          <rPr>
            <sz val="9"/>
            <color rgb="FF000000"/>
            <rFont val="MS P ゴシック"/>
            <family val="3"/>
            <charset val="128"/>
          </rPr>
          <t>右欄の選択肢（「満たす」など）から、
それぞれ当てはまるものを選択してください。</t>
        </r>
      </text>
    </comment>
    <comment ref="AL25" authorId="0" shapeId="0" xr:uid="{00000000-0006-0000-0A00-000017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A00-000018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A00-000019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A00-00001A000000}">
      <text>
        <r>
          <rPr>
            <sz val="9"/>
            <color rgb="FF000000"/>
            <rFont val="MS P ゴシック"/>
            <family val="3"/>
            <charset val="128"/>
          </rPr>
          <t>小規模事業者等の特例で満たす場合も含む</t>
        </r>
      </text>
    </comment>
    <comment ref="AG37" authorId="0" shapeId="0" xr:uid="{00000000-0006-0000-0A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0000000-0006-0000-0A00-00001C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000000-0006-0000-0A00-00001D000000}">
      <text>
        <r>
          <rPr>
            <sz val="9"/>
            <color indexed="81"/>
            <rFont val="MS P ゴシック"/>
            <family val="3"/>
            <charset val="128"/>
          </rPr>
          <t>左記に「対象加算なし」が表示された場合は、「満たす」を選択し、「対象加算なし」を選択してください。</t>
        </r>
      </text>
    </comment>
    <comment ref="AL40" authorId="1" shapeId="0" xr:uid="{00000000-0006-0000-0A00-00001E000000}">
      <text>
        <r>
          <rPr>
            <sz val="9"/>
            <color indexed="81"/>
            <rFont val="MS P ゴシック"/>
            <family val="3"/>
            <charset val="128"/>
          </rPr>
          <t>左記に「対象加算なし」が表示された場合は、「満たす」を選択し、「対象加算なし」を選択してください。</t>
        </r>
      </text>
    </comment>
    <comment ref="AD41" authorId="0" shapeId="0" xr:uid="{00000000-0006-0000-0A00-00001F000000}">
      <text>
        <r>
          <rPr>
            <sz val="9"/>
            <color rgb="FF000000"/>
            <rFont val="MS P ゴシック"/>
            <family val="3"/>
            <charset val="128"/>
          </rPr>
          <t>「満たす」を選択した場合は、算定する加算の区分等を選択してください。</t>
        </r>
      </text>
    </comment>
    <comment ref="AL41" authorId="0" shapeId="0" xr:uid="{00000000-0006-0000-0A00-000020000000}">
      <text>
        <r>
          <rPr>
            <sz val="9"/>
            <color rgb="FF000000"/>
            <rFont val="MS P ゴシック"/>
            <family val="3"/>
            <charset val="128"/>
          </rPr>
          <t>「満たす」を選択した場合は、算定する加算の区分等を選択してください。</t>
        </r>
      </text>
    </comment>
    <comment ref="B47" authorId="0" shapeId="0" xr:uid="{00000000-0006-0000-0A00-00002100000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00000000-0006-0000-01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100-000002000000}">
      <text>
        <r>
          <rPr>
            <sz val="9"/>
            <color rgb="FF000000"/>
            <rFont val="MS P ゴシック"/>
            <family val="3"/>
            <charset val="128"/>
          </rPr>
          <t>令和５年度にベア加算を算定し、令和６年４・５月にも継続してベア加算を算定する場合「１」</t>
        </r>
      </text>
    </comment>
    <comment ref="Y4" authorId="0" shapeId="0" xr:uid="{00000000-0006-0000-0100-000003000000}">
      <text>
        <r>
          <rPr>
            <sz val="9"/>
            <color rgb="FF000000"/>
            <rFont val="MS P ゴシック"/>
            <family val="3"/>
            <charset val="128"/>
          </rPr>
          <t>必ずプルダウンで選択してください。</t>
        </r>
      </text>
    </comment>
    <comment ref="AE4" authorId="0" shapeId="0" xr:uid="{00000000-0006-0000-0100-00000400000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00000000-0006-0000-0100-00000500000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000000-0006-0000-0100-000006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100-000007000000}">
      <text>
        <r>
          <rPr>
            <sz val="9"/>
            <color rgb="FF000000"/>
            <rFont val="MS P ゴシック"/>
            <family val="3"/>
            <charset val="128"/>
          </rPr>
          <t>４・５月に処遇Ⅰ、６月以降に処遇Ⅰ相当の加算区分を算定する場合は「１」</t>
        </r>
      </text>
    </comment>
    <comment ref="CI6" authorId="0" shapeId="0" xr:uid="{00000000-0006-0000-0100-000008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100-000009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100-00000A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100-00000B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100-00000C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100-00000D000000}">
      <text>
        <r>
          <rPr>
            <sz val="9"/>
            <color rgb="FF000000"/>
            <rFont val="MS P ゴシック"/>
            <family val="3"/>
            <charset val="128"/>
          </rPr>
          <t>算定していない場合は、
「特定加算なし」を選択してください。</t>
        </r>
      </text>
    </comment>
    <comment ref="L9" authorId="0" shapeId="0" xr:uid="{00000000-0006-0000-0100-00000E000000}">
      <text>
        <r>
          <rPr>
            <sz val="9"/>
            <color rgb="FF000000"/>
            <rFont val="MS P ゴシック"/>
            <family val="3"/>
            <charset val="128"/>
          </rPr>
          <t>算定していない場合は、
「ベア加算なし」を選択してください。</t>
        </r>
      </text>
    </comment>
    <comment ref="V9" authorId="1" shapeId="0" xr:uid="{00000000-0006-0000-0100-00000F000000}">
      <text>
        <r>
          <rPr>
            <sz val="9"/>
            <color indexed="81"/>
            <rFont val="MS P ゴシック"/>
            <family val="3"/>
            <charset val="128"/>
          </rPr>
          <t>「新加算Ⅱ」が表示され、加算率が「エラー」と表示された場合は「新加算Ⅰ」と読み替えること。</t>
        </r>
      </text>
    </comment>
    <comment ref="CI9" authorId="0" shapeId="0" xr:uid="{00000000-0006-0000-0100-000010000000}">
      <text>
        <r>
          <rPr>
            <sz val="9"/>
            <color rgb="FF000000"/>
            <rFont val="MS P ゴシック"/>
            <family val="3"/>
            <charset val="128"/>
          </rPr>
          <t>キャリアパス要件Ⅴで「満たす」を選択していれば「１」</t>
        </r>
      </text>
    </comment>
    <comment ref="CI10" authorId="0" shapeId="0" xr:uid="{00000000-0006-0000-0100-000011000000}">
      <text>
        <r>
          <rPr>
            <sz val="9"/>
            <color rgb="FF000000"/>
            <rFont val="MS P ゴシック"/>
            <family val="3"/>
            <charset val="128"/>
          </rPr>
          <t>職場環境等要件の上位区分を「満たす」と選択していれば「１」</t>
        </r>
      </text>
    </comment>
    <comment ref="V12" authorId="1" shapeId="0" xr:uid="{00000000-0006-0000-0100-000012000000}">
      <text>
        <r>
          <rPr>
            <sz val="9"/>
            <color indexed="81"/>
            <rFont val="MS P ゴシック"/>
            <family val="3"/>
            <charset val="128"/>
          </rPr>
          <t>「新加算Ⅱ」が表示され、加算率が「エラー」と表示された場合は「新加算Ⅰ」と読み替えること。</t>
        </r>
      </text>
    </comment>
    <comment ref="B13" authorId="0" shapeId="0" xr:uid="{00000000-0006-0000-0100-000013000000}">
      <text>
        <r>
          <rPr>
            <sz val="9"/>
            <color rgb="FF000000"/>
            <rFont val="MS P ゴシック"/>
            <family val="3"/>
            <charset val="128"/>
          </rPr>
          <t>令和６年度の算定対象月を記入してください。</t>
        </r>
      </text>
    </comment>
    <comment ref="F15" authorId="0" shapeId="0" xr:uid="{00000000-0006-0000-01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0000000-0006-0000-0100-000015000000}">
      <text>
        <r>
          <rPr>
            <sz val="9"/>
            <color indexed="81"/>
            <rFont val="MS P ゴシック"/>
            <family val="3"/>
            <charset val="128"/>
          </rPr>
          <t>「新加算Ⅱ」が表示され、加算率が「エラー」と表示された場合は「新加算Ⅰ」と読み替えること。</t>
        </r>
      </text>
    </comment>
    <comment ref="B18" authorId="0" shapeId="0" xr:uid="{00000000-0006-0000-0100-000016000000}">
      <text>
        <r>
          <rPr>
            <sz val="9"/>
            <color rgb="FF000000"/>
            <rFont val="MS P ゴシック"/>
            <family val="3"/>
            <charset val="128"/>
          </rPr>
          <t>右欄の選択肢（「満たす」など）から、
それぞれ当てはまるものを選択してください。</t>
        </r>
      </text>
    </comment>
    <comment ref="AL25" authorId="0" shapeId="0" xr:uid="{00000000-0006-0000-0100-000017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100-000018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100-000019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100-00001A000000}">
      <text>
        <r>
          <rPr>
            <sz val="9"/>
            <color rgb="FF000000"/>
            <rFont val="MS P ゴシック"/>
            <family val="3"/>
            <charset val="128"/>
          </rPr>
          <t>小規模事業者等の特例で満たす場合も含む</t>
        </r>
      </text>
    </comment>
    <comment ref="AG37" authorId="0" shapeId="0" xr:uid="{00000000-0006-0000-01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0000000-0006-0000-0100-00001C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000000-0006-0000-0100-00001D000000}">
      <text>
        <r>
          <rPr>
            <sz val="8"/>
            <color indexed="81"/>
            <rFont val="MS P ゴシック"/>
            <family val="3"/>
            <charset val="128"/>
          </rPr>
          <t>左記に「対象加算なし」が表示された場合は、「満たす」を選択し、「対象加算なし」を選択してください。</t>
        </r>
      </text>
    </comment>
    <comment ref="AL40" authorId="1" shapeId="0" xr:uid="{00000000-0006-0000-0100-00001E000000}">
      <text>
        <r>
          <rPr>
            <sz val="8"/>
            <color indexed="81"/>
            <rFont val="MS P ゴシック"/>
            <family val="3"/>
            <charset val="128"/>
          </rPr>
          <t>左記に「対象加算なし」が表示された場合は、「満たす」を選択し、「対象加算なし」を選択してください。</t>
        </r>
      </text>
    </comment>
    <comment ref="AD41" authorId="0" shapeId="0" xr:uid="{00000000-0006-0000-0100-00001F000000}">
      <text>
        <r>
          <rPr>
            <sz val="9"/>
            <color rgb="FF000000"/>
            <rFont val="MS P ゴシック"/>
            <family val="3"/>
            <charset val="128"/>
          </rPr>
          <t>「満たす」を選択した場合は、算定する加算の区分等を選択してください。</t>
        </r>
      </text>
    </comment>
    <comment ref="AL41" authorId="0" shapeId="0" xr:uid="{00000000-0006-0000-0100-000020000000}">
      <text>
        <r>
          <rPr>
            <sz val="9"/>
            <color rgb="FF000000"/>
            <rFont val="MS P ゴシック"/>
            <family val="3"/>
            <charset val="128"/>
          </rPr>
          <t>「満たす」を選択した場合は、算定する加算の区分等を選択してください。</t>
        </r>
      </text>
    </comment>
    <comment ref="B47" authorId="0" shapeId="0" xr:uid="{00000000-0006-0000-0100-00002100000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00000000-0006-0000-02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200-000002000000}">
      <text>
        <r>
          <rPr>
            <sz val="9"/>
            <color rgb="FF000000"/>
            <rFont val="MS P ゴシック"/>
            <family val="3"/>
            <charset val="128"/>
          </rPr>
          <t>令和５年度にベア加算を算定し、令和６年４・５月にも継続してベア加算を算定する場合「１」</t>
        </r>
      </text>
    </comment>
    <comment ref="Y4" authorId="0" shapeId="0" xr:uid="{00000000-0006-0000-0200-000003000000}">
      <text>
        <r>
          <rPr>
            <sz val="9"/>
            <color rgb="FF000000"/>
            <rFont val="MS P ゴシック"/>
            <family val="3"/>
            <charset val="128"/>
          </rPr>
          <t>必ずプルダウンで選択してください。</t>
        </r>
      </text>
    </comment>
    <comment ref="AE4" authorId="0" shapeId="0" xr:uid="{00000000-0006-0000-0200-00000400000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00000000-0006-0000-0200-00000500000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000000-0006-0000-0200-000006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200-000007000000}">
      <text>
        <r>
          <rPr>
            <sz val="9"/>
            <color rgb="FF000000"/>
            <rFont val="MS P ゴシック"/>
            <family val="3"/>
            <charset val="128"/>
          </rPr>
          <t>４・５月に処遇Ⅰ、６月以降に処遇Ⅰ相当の加算区分を算定する場合は「１」</t>
        </r>
      </text>
    </comment>
    <comment ref="CI6" authorId="0" shapeId="0" xr:uid="{00000000-0006-0000-0200-000008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200-000009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200-00000A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200-00000B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200-00000C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200-00000D000000}">
      <text>
        <r>
          <rPr>
            <sz val="9"/>
            <color rgb="FF000000"/>
            <rFont val="MS P ゴシック"/>
            <family val="3"/>
            <charset val="128"/>
          </rPr>
          <t>算定していない場合は、
「特定加算なし」を選択してください。</t>
        </r>
      </text>
    </comment>
    <comment ref="L9" authorId="0" shapeId="0" xr:uid="{00000000-0006-0000-0200-00000E000000}">
      <text>
        <r>
          <rPr>
            <sz val="9"/>
            <color rgb="FF000000"/>
            <rFont val="MS P ゴシック"/>
            <family val="3"/>
            <charset val="128"/>
          </rPr>
          <t>算定していない場合は、
「ベア加算なし」を選択してください。</t>
        </r>
      </text>
    </comment>
    <comment ref="V9" authorId="1" shapeId="0" xr:uid="{00000000-0006-0000-0200-00000F000000}">
      <text>
        <r>
          <rPr>
            <sz val="9"/>
            <color indexed="81"/>
            <rFont val="MS P ゴシック"/>
            <family val="3"/>
            <charset val="128"/>
          </rPr>
          <t>「新加算Ⅱ」が表示され、加算率が「エラー」と表示された場合は「新加算Ⅰ」と読み替えること。</t>
        </r>
      </text>
    </comment>
    <comment ref="CI9" authorId="0" shapeId="0" xr:uid="{00000000-0006-0000-0200-000010000000}">
      <text>
        <r>
          <rPr>
            <sz val="9"/>
            <color rgb="FF000000"/>
            <rFont val="MS P ゴシック"/>
            <family val="3"/>
            <charset val="128"/>
          </rPr>
          <t>キャリアパス要件Ⅴで「満たす」を選択していれば「１」</t>
        </r>
      </text>
    </comment>
    <comment ref="CI10" authorId="0" shapeId="0" xr:uid="{00000000-0006-0000-0200-000011000000}">
      <text>
        <r>
          <rPr>
            <sz val="9"/>
            <color rgb="FF000000"/>
            <rFont val="MS P ゴシック"/>
            <family val="3"/>
            <charset val="128"/>
          </rPr>
          <t>職場環境等要件の上位区分を「満たす」と選択していれば「１」</t>
        </r>
      </text>
    </comment>
    <comment ref="V12" authorId="1" shapeId="0" xr:uid="{00000000-0006-0000-0200-000012000000}">
      <text>
        <r>
          <rPr>
            <sz val="9"/>
            <color indexed="81"/>
            <rFont val="MS P ゴシック"/>
            <family val="3"/>
            <charset val="128"/>
          </rPr>
          <t>「新加算Ⅱ」が表示され、加算率が「エラー」と表示された場合は「新加算Ⅰ」と読み替えること。</t>
        </r>
      </text>
    </comment>
    <comment ref="B13" authorId="0" shapeId="0" xr:uid="{00000000-0006-0000-0200-000013000000}">
      <text>
        <r>
          <rPr>
            <sz val="9"/>
            <color rgb="FF000000"/>
            <rFont val="MS P ゴシック"/>
            <family val="3"/>
            <charset val="128"/>
          </rPr>
          <t>令和６年度の算定対象月を記入してください。</t>
        </r>
      </text>
    </comment>
    <comment ref="F15" authorId="0" shapeId="0" xr:uid="{00000000-0006-0000-02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0000000-0006-0000-0200-000015000000}">
      <text>
        <r>
          <rPr>
            <sz val="9"/>
            <color indexed="81"/>
            <rFont val="MS P ゴシック"/>
            <family val="3"/>
            <charset val="128"/>
          </rPr>
          <t>「新加算Ⅱ」が表示され、加算率が「エラー」と表示された場合は「新加算Ⅰ」と読み替えること。</t>
        </r>
      </text>
    </comment>
    <comment ref="B18" authorId="0" shapeId="0" xr:uid="{00000000-0006-0000-0200-000016000000}">
      <text>
        <r>
          <rPr>
            <sz val="9"/>
            <color rgb="FF000000"/>
            <rFont val="MS P ゴシック"/>
            <family val="3"/>
            <charset val="128"/>
          </rPr>
          <t>右欄の選択肢（「満たす」など）から、
それぞれ当てはまるものを選択してください。</t>
        </r>
      </text>
    </comment>
    <comment ref="AL25" authorId="0" shapeId="0" xr:uid="{00000000-0006-0000-0200-000017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200-000018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200-000019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200-00001A000000}">
      <text>
        <r>
          <rPr>
            <sz val="9"/>
            <color rgb="FF000000"/>
            <rFont val="MS P ゴシック"/>
            <family val="3"/>
            <charset val="128"/>
          </rPr>
          <t>小規模事業者等の特例で満たす場合も含む</t>
        </r>
      </text>
    </comment>
    <comment ref="AG37" authorId="0" shapeId="0" xr:uid="{00000000-0006-0000-02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0000000-0006-0000-0200-00001C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000000-0006-0000-0200-00001D000000}">
      <text>
        <r>
          <rPr>
            <sz val="8"/>
            <color indexed="81"/>
            <rFont val="MS P ゴシック"/>
            <family val="3"/>
            <charset val="128"/>
          </rPr>
          <t>左記に「対象加算なし」が表示された場合は、「満たす」を選択し、「対象加算なし」を選択してください。</t>
        </r>
      </text>
    </comment>
    <comment ref="AL40" authorId="1" shapeId="0" xr:uid="{00000000-0006-0000-0200-00001E000000}">
      <text>
        <r>
          <rPr>
            <sz val="8"/>
            <color indexed="81"/>
            <rFont val="MS P ゴシック"/>
            <family val="3"/>
            <charset val="128"/>
          </rPr>
          <t>左記に「対象加算なし」が表示された場合は、「満たす」を選択し、「対象加算なし」を選択してください。</t>
        </r>
      </text>
    </comment>
    <comment ref="AD41" authorId="0" shapeId="0" xr:uid="{00000000-0006-0000-0200-00001F000000}">
      <text>
        <r>
          <rPr>
            <sz val="9"/>
            <color rgb="FF000000"/>
            <rFont val="MS P ゴシック"/>
            <family val="3"/>
            <charset val="128"/>
          </rPr>
          <t>「満たす」を選択した場合は、算定する加算の区分等を選択してください。</t>
        </r>
      </text>
    </comment>
    <comment ref="AL41" authorId="0" shapeId="0" xr:uid="{00000000-0006-0000-0200-000020000000}">
      <text>
        <r>
          <rPr>
            <sz val="9"/>
            <color rgb="FF000000"/>
            <rFont val="MS P ゴシック"/>
            <family val="3"/>
            <charset val="128"/>
          </rPr>
          <t>「満たす」を選択した場合は、算定する加算の区分等を選択してください。</t>
        </r>
      </text>
    </comment>
    <comment ref="B47" authorId="0" shapeId="0" xr:uid="{00000000-0006-0000-0200-00002100000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00000000-0006-0000-03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300-000002000000}">
      <text>
        <r>
          <rPr>
            <sz val="9"/>
            <color rgb="FF000000"/>
            <rFont val="MS P ゴシック"/>
            <family val="3"/>
            <charset val="128"/>
          </rPr>
          <t>令和５年度にベア加算を算定し、令和６年４・５月にも継続してベア加算を算定する場合「１」</t>
        </r>
      </text>
    </comment>
    <comment ref="Y4" authorId="0" shapeId="0" xr:uid="{00000000-0006-0000-0300-000003000000}">
      <text>
        <r>
          <rPr>
            <sz val="9"/>
            <color rgb="FF000000"/>
            <rFont val="MS P ゴシック"/>
            <family val="3"/>
            <charset val="128"/>
          </rPr>
          <t>必ずプルダウンで選択してください。</t>
        </r>
      </text>
    </comment>
    <comment ref="AE4" authorId="0" shapeId="0" xr:uid="{00000000-0006-0000-0300-00000400000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00000000-0006-0000-0300-00000500000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000000-0006-0000-0300-000006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300-000007000000}">
      <text>
        <r>
          <rPr>
            <sz val="9"/>
            <color rgb="FF000000"/>
            <rFont val="MS P ゴシック"/>
            <family val="3"/>
            <charset val="128"/>
          </rPr>
          <t>４・５月に処遇Ⅰ、６月以降に処遇Ⅰ相当の加算区分を算定する場合は「１」</t>
        </r>
      </text>
    </comment>
    <comment ref="CI6" authorId="0" shapeId="0" xr:uid="{00000000-0006-0000-0300-000008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300-000009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300-00000A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300-00000B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300-00000C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300-00000D000000}">
      <text>
        <r>
          <rPr>
            <sz val="9"/>
            <color rgb="FF000000"/>
            <rFont val="MS P ゴシック"/>
            <family val="3"/>
            <charset val="128"/>
          </rPr>
          <t>算定していない場合は、
「特定加算なし」を選択してください。</t>
        </r>
      </text>
    </comment>
    <comment ref="L9" authorId="0" shapeId="0" xr:uid="{00000000-0006-0000-0300-00000E000000}">
      <text>
        <r>
          <rPr>
            <sz val="9"/>
            <color rgb="FF000000"/>
            <rFont val="MS P ゴシック"/>
            <family val="3"/>
            <charset val="128"/>
          </rPr>
          <t>算定していない場合は、
「ベア加算なし」を選択してください。</t>
        </r>
      </text>
    </comment>
    <comment ref="V9" authorId="1" shapeId="0" xr:uid="{00000000-0006-0000-0300-00000F000000}">
      <text>
        <r>
          <rPr>
            <sz val="9"/>
            <color indexed="81"/>
            <rFont val="MS P ゴシック"/>
            <family val="3"/>
            <charset val="128"/>
          </rPr>
          <t>「新加算Ⅱ」が表示され、加算率が「エラー」と表示された場合は「新加算Ⅰ」と読み替えること。</t>
        </r>
      </text>
    </comment>
    <comment ref="CI9" authorId="0" shapeId="0" xr:uid="{00000000-0006-0000-0300-000010000000}">
      <text>
        <r>
          <rPr>
            <sz val="9"/>
            <color rgb="FF000000"/>
            <rFont val="MS P ゴシック"/>
            <family val="3"/>
            <charset val="128"/>
          </rPr>
          <t>キャリアパス要件Ⅴで「満たす」を選択していれば「１」</t>
        </r>
      </text>
    </comment>
    <comment ref="CI10" authorId="0" shapeId="0" xr:uid="{00000000-0006-0000-0300-000011000000}">
      <text>
        <r>
          <rPr>
            <sz val="9"/>
            <color rgb="FF000000"/>
            <rFont val="MS P ゴシック"/>
            <family val="3"/>
            <charset val="128"/>
          </rPr>
          <t>職場環境等要件の上位区分を「満たす」と選択していれば「１」</t>
        </r>
      </text>
    </comment>
    <comment ref="V12" authorId="1" shapeId="0" xr:uid="{00000000-0006-0000-0300-000012000000}">
      <text>
        <r>
          <rPr>
            <sz val="9"/>
            <color indexed="81"/>
            <rFont val="MS P ゴシック"/>
            <family val="3"/>
            <charset val="128"/>
          </rPr>
          <t>「新加算Ⅱ」が表示され、加算率が「エラー」と表示された場合は「新加算Ⅰ」と読み替えること。</t>
        </r>
      </text>
    </comment>
    <comment ref="B13" authorId="0" shapeId="0" xr:uid="{00000000-0006-0000-0300-000013000000}">
      <text>
        <r>
          <rPr>
            <sz val="9"/>
            <color rgb="FF000000"/>
            <rFont val="MS P ゴシック"/>
            <family val="3"/>
            <charset val="128"/>
          </rPr>
          <t>令和６年度の算定対象月を記入してください。</t>
        </r>
      </text>
    </comment>
    <comment ref="F15" authorId="0" shapeId="0" xr:uid="{00000000-0006-0000-03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0000000-0006-0000-0300-000015000000}">
      <text>
        <r>
          <rPr>
            <sz val="9"/>
            <color indexed="81"/>
            <rFont val="MS P ゴシック"/>
            <family val="3"/>
            <charset val="128"/>
          </rPr>
          <t>「新加算Ⅱ」が表示され、加算率が「エラー」と表示された場合は「新加算Ⅰ」と読み替えること。</t>
        </r>
      </text>
    </comment>
    <comment ref="B18" authorId="0" shapeId="0" xr:uid="{00000000-0006-0000-0300-000016000000}">
      <text>
        <r>
          <rPr>
            <sz val="9"/>
            <color rgb="FF000000"/>
            <rFont val="MS P ゴシック"/>
            <family val="3"/>
            <charset val="128"/>
          </rPr>
          <t>右欄の選択肢（「満たす」など）から、
それぞれ当てはまるものを選択してください。</t>
        </r>
      </text>
    </comment>
    <comment ref="AL25" authorId="0" shapeId="0" xr:uid="{00000000-0006-0000-0300-000017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300-000018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300-000019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300-00001A000000}">
      <text>
        <r>
          <rPr>
            <sz val="9"/>
            <color rgb="FF000000"/>
            <rFont val="MS P ゴシック"/>
            <family val="3"/>
            <charset val="128"/>
          </rPr>
          <t>小規模事業者等の特例で満たす場合も含む</t>
        </r>
      </text>
    </comment>
    <comment ref="AG37" authorId="0" shapeId="0" xr:uid="{00000000-0006-0000-03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0000000-0006-0000-0300-00001C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000000-0006-0000-0300-00001D000000}">
      <text>
        <r>
          <rPr>
            <sz val="9"/>
            <color indexed="81"/>
            <rFont val="MS P ゴシック"/>
            <family val="3"/>
            <charset val="128"/>
          </rPr>
          <t>左記に「対象加算なし」が表示された場合は、「満たす」を選択し、「対象加算なし」を選択してください。</t>
        </r>
      </text>
    </comment>
    <comment ref="AL40" authorId="1" shapeId="0" xr:uid="{00000000-0006-0000-0300-00001E000000}">
      <text>
        <r>
          <rPr>
            <sz val="9"/>
            <color indexed="81"/>
            <rFont val="MS P ゴシック"/>
            <family val="3"/>
            <charset val="128"/>
          </rPr>
          <t>左記に「対象加算なし」が表示された場合は、「満たす」を選択し、「対象加算なし」を選択してください。</t>
        </r>
      </text>
    </comment>
    <comment ref="AD41" authorId="0" shapeId="0" xr:uid="{00000000-0006-0000-0300-00001F000000}">
      <text>
        <r>
          <rPr>
            <sz val="9"/>
            <color rgb="FF000000"/>
            <rFont val="MS P ゴシック"/>
            <family val="3"/>
            <charset val="128"/>
          </rPr>
          <t>「満たす」を選択した場合は、算定する加算の区分等を選択してください。</t>
        </r>
      </text>
    </comment>
    <comment ref="AL41" authorId="0" shapeId="0" xr:uid="{00000000-0006-0000-0300-000020000000}">
      <text>
        <r>
          <rPr>
            <sz val="9"/>
            <color rgb="FF000000"/>
            <rFont val="MS P ゴシック"/>
            <family val="3"/>
            <charset val="128"/>
          </rPr>
          <t>「満たす」を選択した場合は、算定する加算の区分等を選択してください。</t>
        </r>
      </text>
    </comment>
    <comment ref="B47" authorId="0" shapeId="0" xr:uid="{00000000-0006-0000-0300-00002100000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00000000-0006-0000-04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400-000002000000}">
      <text>
        <r>
          <rPr>
            <sz val="9"/>
            <color rgb="FF000000"/>
            <rFont val="MS P ゴシック"/>
            <family val="3"/>
            <charset val="128"/>
          </rPr>
          <t>令和５年度にベア加算を算定し、令和６年４・５月にも継続してベア加算を算定する場合「１」</t>
        </r>
      </text>
    </comment>
    <comment ref="Y4" authorId="0" shapeId="0" xr:uid="{00000000-0006-0000-0400-000003000000}">
      <text>
        <r>
          <rPr>
            <sz val="9"/>
            <color rgb="FF000000"/>
            <rFont val="MS P ゴシック"/>
            <family val="3"/>
            <charset val="128"/>
          </rPr>
          <t>必ずプルダウンで選択してください。</t>
        </r>
      </text>
    </comment>
    <comment ref="AE4" authorId="0" shapeId="0" xr:uid="{00000000-0006-0000-0400-00000400000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00000000-0006-0000-0400-00000500000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000000-0006-0000-0400-000006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400-000007000000}">
      <text>
        <r>
          <rPr>
            <sz val="9"/>
            <color rgb="FF000000"/>
            <rFont val="MS P ゴシック"/>
            <family val="3"/>
            <charset val="128"/>
          </rPr>
          <t>４・５月に処遇Ⅰ、６月以降に処遇Ⅰ相当の加算区分を算定する場合は「１」</t>
        </r>
      </text>
    </comment>
    <comment ref="CI6" authorId="0" shapeId="0" xr:uid="{00000000-0006-0000-0400-000008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400-000009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400-00000A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400-00000B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400-00000C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400-00000D000000}">
      <text>
        <r>
          <rPr>
            <sz val="9"/>
            <color rgb="FF000000"/>
            <rFont val="MS P ゴシック"/>
            <family val="3"/>
            <charset val="128"/>
          </rPr>
          <t>算定していない場合は、
「特定加算なし」を選択してください。</t>
        </r>
      </text>
    </comment>
    <comment ref="L9" authorId="0" shapeId="0" xr:uid="{00000000-0006-0000-0400-00000E000000}">
      <text>
        <r>
          <rPr>
            <sz val="9"/>
            <color rgb="FF000000"/>
            <rFont val="MS P ゴシック"/>
            <family val="3"/>
            <charset val="128"/>
          </rPr>
          <t>算定していない場合は、
「ベア加算なし」を選択してください。</t>
        </r>
      </text>
    </comment>
    <comment ref="V9" authorId="1" shapeId="0" xr:uid="{00000000-0006-0000-0400-00000F000000}">
      <text>
        <r>
          <rPr>
            <sz val="9"/>
            <color indexed="81"/>
            <rFont val="MS P ゴシック"/>
            <family val="3"/>
            <charset val="128"/>
          </rPr>
          <t>「新加算Ⅱ」が表示され、加算率が「エラー」と表示された場合は「新加算Ⅰ」と読み替えること。</t>
        </r>
      </text>
    </comment>
    <comment ref="CI9" authorId="0" shapeId="0" xr:uid="{00000000-0006-0000-0400-000010000000}">
      <text>
        <r>
          <rPr>
            <sz val="9"/>
            <color rgb="FF000000"/>
            <rFont val="MS P ゴシック"/>
            <family val="3"/>
            <charset val="128"/>
          </rPr>
          <t>キャリアパス要件Ⅴで「満たす」を選択していれば「１」</t>
        </r>
      </text>
    </comment>
    <comment ref="CI10" authorId="0" shapeId="0" xr:uid="{00000000-0006-0000-0400-000011000000}">
      <text>
        <r>
          <rPr>
            <sz val="9"/>
            <color rgb="FF000000"/>
            <rFont val="MS P ゴシック"/>
            <family val="3"/>
            <charset val="128"/>
          </rPr>
          <t>職場環境等要件の上位区分を「満たす」と選択していれば「１」</t>
        </r>
      </text>
    </comment>
    <comment ref="V12" authorId="1" shapeId="0" xr:uid="{00000000-0006-0000-0400-000012000000}">
      <text>
        <r>
          <rPr>
            <sz val="9"/>
            <color indexed="81"/>
            <rFont val="MS P ゴシック"/>
            <family val="3"/>
            <charset val="128"/>
          </rPr>
          <t>「新加算Ⅱ」が表示され、加算率が「エラー」と表示された場合は「新加算Ⅰ」と読み替えること。</t>
        </r>
      </text>
    </comment>
    <comment ref="B13" authorId="0" shapeId="0" xr:uid="{00000000-0006-0000-0400-000013000000}">
      <text>
        <r>
          <rPr>
            <sz val="9"/>
            <color rgb="FF000000"/>
            <rFont val="MS P ゴシック"/>
            <family val="3"/>
            <charset val="128"/>
          </rPr>
          <t>令和６年度の算定対象月を記入してください。</t>
        </r>
      </text>
    </comment>
    <comment ref="F15" authorId="0" shapeId="0" xr:uid="{00000000-0006-0000-04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0000000-0006-0000-0400-000015000000}">
      <text>
        <r>
          <rPr>
            <sz val="9"/>
            <color indexed="81"/>
            <rFont val="MS P ゴシック"/>
            <family val="3"/>
            <charset val="128"/>
          </rPr>
          <t>「新加算Ⅱ」が表示され、加算率が「エラー」と表示された場合は「新加算Ⅰ」と読み替えること。</t>
        </r>
      </text>
    </comment>
    <comment ref="B18" authorId="0" shapeId="0" xr:uid="{00000000-0006-0000-0400-000016000000}">
      <text>
        <r>
          <rPr>
            <sz val="9"/>
            <color rgb="FF000000"/>
            <rFont val="MS P ゴシック"/>
            <family val="3"/>
            <charset val="128"/>
          </rPr>
          <t>右欄の選択肢（「満たす」など）から、
それぞれ当てはまるものを選択してください。</t>
        </r>
      </text>
    </comment>
    <comment ref="AL25" authorId="0" shapeId="0" xr:uid="{00000000-0006-0000-0400-000017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400-000018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400-000019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400-00001A000000}">
      <text>
        <r>
          <rPr>
            <sz val="9"/>
            <color rgb="FF000000"/>
            <rFont val="MS P ゴシック"/>
            <family val="3"/>
            <charset val="128"/>
          </rPr>
          <t>小規模事業者等の特例で満たす場合も含む</t>
        </r>
      </text>
    </comment>
    <comment ref="AG37" authorId="0" shapeId="0" xr:uid="{00000000-0006-0000-04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0000000-0006-0000-0400-00001C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000000-0006-0000-0400-00001D000000}">
      <text>
        <r>
          <rPr>
            <sz val="9"/>
            <color indexed="81"/>
            <rFont val="MS P ゴシック"/>
            <family val="3"/>
            <charset val="128"/>
          </rPr>
          <t>左記に「対象加算なし」が表示された場合は、「満たす」を選択し、「対象加算なし」を選択してください。</t>
        </r>
      </text>
    </comment>
    <comment ref="AL40" authorId="1" shapeId="0" xr:uid="{00000000-0006-0000-0400-00001E000000}">
      <text>
        <r>
          <rPr>
            <sz val="9"/>
            <color indexed="81"/>
            <rFont val="MS P ゴシック"/>
            <family val="3"/>
            <charset val="128"/>
          </rPr>
          <t>左記に「対象加算なし」が表示された場合は、「満たす」を選択し、「対象加算なし」を選択してください。</t>
        </r>
      </text>
    </comment>
    <comment ref="AD41" authorId="0" shapeId="0" xr:uid="{00000000-0006-0000-0400-00001F000000}">
      <text>
        <r>
          <rPr>
            <sz val="9"/>
            <color rgb="FF000000"/>
            <rFont val="MS P ゴシック"/>
            <family val="3"/>
            <charset val="128"/>
          </rPr>
          <t>「満たす」を選択した場合は、算定する加算の区分等を選択してください。</t>
        </r>
      </text>
    </comment>
    <comment ref="AL41" authorId="0" shapeId="0" xr:uid="{00000000-0006-0000-0400-000020000000}">
      <text>
        <r>
          <rPr>
            <sz val="9"/>
            <color rgb="FF000000"/>
            <rFont val="MS P ゴシック"/>
            <family val="3"/>
            <charset val="128"/>
          </rPr>
          <t>「満たす」を選択した場合は、算定する加算の区分等を選択してください。</t>
        </r>
      </text>
    </comment>
    <comment ref="B47" authorId="0" shapeId="0" xr:uid="{00000000-0006-0000-0400-00002100000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00000000-0006-0000-05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500-000002000000}">
      <text>
        <r>
          <rPr>
            <sz val="9"/>
            <color rgb="FF000000"/>
            <rFont val="MS P ゴシック"/>
            <family val="3"/>
            <charset val="128"/>
          </rPr>
          <t>令和５年度にベア加算を算定し、令和６年４・５月にも継続してベア加算を算定する場合「１」</t>
        </r>
      </text>
    </comment>
    <comment ref="Y4" authorId="0" shapeId="0" xr:uid="{00000000-0006-0000-0500-000003000000}">
      <text>
        <r>
          <rPr>
            <sz val="9"/>
            <color rgb="FF000000"/>
            <rFont val="MS P ゴシック"/>
            <family val="3"/>
            <charset val="128"/>
          </rPr>
          <t>必ずプルダウンで選択してください。</t>
        </r>
      </text>
    </comment>
    <comment ref="AE4" authorId="0" shapeId="0" xr:uid="{00000000-0006-0000-0500-00000400000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00000000-0006-0000-0500-00000500000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000000-0006-0000-0500-000006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500-000007000000}">
      <text>
        <r>
          <rPr>
            <sz val="9"/>
            <color rgb="FF000000"/>
            <rFont val="MS P ゴシック"/>
            <family val="3"/>
            <charset val="128"/>
          </rPr>
          <t>４・５月に処遇Ⅰ、６月以降に処遇Ⅰ相当の加算区分を算定する場合は「１」</t>
        </r>
      </text>
    </comment>
    <comment ref="CI6" authorId="0" shapeId="0" xr:uid="{00000000-0006-0000-0500-000008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500-000009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500-00000A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500-00000B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500-00000C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500-00000D000000}">
      <text>
        <r>
          <rPr>
            <sz val="9"/>
            <color rgb="FF000000"/>
            <rFont val="MS P ゴシック"/>
            <family val="3"/>
            <charset val="128"/>
          </rPr>
          <t>算定していない場合は、
「特定加算なし」を選択してください。</t>
        </r>
      </text>
    </comment>
    <comment ref="L9" authorId="0" shapeId="0" xr:uid="{00000000-0006-0000-0500-00000E000000}">
      <text>
        <r>
          <rPr>
            <sz val="9"/>
            <color rgb="FF000000"/>
            <rFont val="MS P ゴシック"/>
            <family val="3"/>
            <charset val="128"/>
          </rPr>
          <t>算定していない場合は、
「ベア加算なし」を選択してください。</t>
        </r>
      </text>
    </comment>
    <comment ref="V9" authorId="1" shapeId="0" xr:uid="{00000000-0006-0000-0500-00000F000000}">
      <text>
        <r>
          <rPr>
            <sz val="9"/>
            <color indexed="81"/>
            <rFont val="MS P ゴシック"/>
            <family val="3"/>
            <charset val="128"/>
          </rPr>
          <t>「新加算Ⅱ」が表示され、加算率が「エラー」と表示された場合は「新加算Ⅰ」と読み替えること。</t>
        </r>
      </text>
    </comment>
    <comment ref="CI9" authorId="0" shapeId="0" xr:uid="{00000000-0006-0000-0500-000010000000}">
      <text>
        <r>
          <rPr>
            <sz val="9"/>
            <color rgb="FF000000"/>
            <rFont val="MS P ゴシック"/>
            <family val="3"/>
            <charset val="128"/>
          </rPr>
          <t>キャリアパス要件Ⅴで「満たす」を選択していれば「１」</t>
        </r>
      </text>
    </comment>
    <comment ref="CI10" authorId="0" shapeId="0" xr:uid="{00000000-0006-0000-0500-000011000000}">
      <text>
        <r>
          <rPr>
            <sz val="9"/>
            <color rgb="FF000000"/>
            <rFont val="MS P ゴシック"/>
            <family val="3"/>
            <charset val="128"/>
          </rPr>
          <t>職場環境等要件の上位区分を「満たす」と選択していれば「１」</t>
        </r>
      </text>
    </comment>
    <comment ref="V12" authorId="1" shapeId="0" xr:uid="{00000000-0006-0000-0500-000012000000}">
      <text>
        <r>
          <rPr>
            <sz val="9"/>
            <color indexed="81"/>
            <rFont val="MS P ゴシック"/>
            <family val="3"/>
            <charset val="128"/>
          </rPr>
          <t>「新加算Ⅱ」が表示され、加算率が「エラー」と表示された場合は「新加算Ⅰ」と読み替えること。</t>
        </r>
      </text>
    </comment>
    <comment ref="B13" authorId="0" shapeId="0" xr:uid="{00000000-0006-0000-0500-000013000000}">
      <text>
        <r>
          <rPr>
            <sz val="9"/>
            <color rgb="FF000000"/>
            <rFont val="MS P ゴシック"/>
            <family val="3"/>
            <charset val="128"/>
          </rPr>
          <t>令和６年度の算定対象月を記入してください。</t>
        </r>
      </text>
    </comment>
    <comment ref="F15" authorId="0" shapeId="0" xr:uid="{00000000-0006-0000-05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0000000-0006-0000-0500-000015000000}">
      <text>
        <r>
          <rPr>
            <sz val="9"/>
            <color indexed="81"/>
            <rFont val="MS P ゴシック"/>
            <family val="3"/>
            <charset val="128"/>
          </rPr>
          <t>「新加算Ⅱ」が表示され、加算率が「エラー」と表示された場合は「新加算Ⅰ」と読み替えること。</t>
        </r>
      </text>
    </comment>
    <comment ref="B18" authorId="0" shapeId="0" xr:uid="{00000000-0006-0000-0500-000016000000}">
      <text>
        <r>
          <rPr>
            <sz val="9"/>
            <color rgb="FF000000"/>
            <rFont val="MS P ゴシック"/>
            <family val="3"/>
            <charset val="128"/>
          </rPr>
          <t>右欄の選択肢（「満たす」など）から、
それぞれ当てはまるものを選択してください。</t>
        </r>
      </text>
    </comment>
    <comment ref="AL25" authorId="0" shapeId="0" xr:uid="{00000000-0006-0000-0500-000017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500-000018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500-000019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500-00001A000000}">
      <text>
        <r>
          <rPr>
            <sz val="9"/>
            <color rgb="FF000000"/>
            <rFont val="MS P ゴシック"/>
            <family val="3"/>
            <charset val="128"/>
          </rPr>
          <t>小規模事業者等の特例で満たす場合も含む</t>
        </r>
      </text>
    </comment>
    <comment ref="AG37" authorId="0" shapeId="0" xr:uid="{00000000-0006-0000-05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0000000-0006-0000-0500-00001C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000000-0006-0000-0500-00001D000000}">
      <text>
        <r>
          <rPr>
            <sz val="9"/>
            <color indexed="81"/>
            <rFont val="MS P ゴシック"/>
            <family val="3"/>
            <charset val="128"/>
          </rPr>
          <t>左記に「対象加算なし」が表示された場合は、「満たす」を選択し、「対象加算なし」を選択してください。</t>
        </r>
      </text>
    </comment>
    <comment ref="AL40" authorId="1" shapeId="0" xr:uid="{00000000-0006-0000-0500-00001E000000}">
      <text>
        <r>
          <rPr>
            <sz val="9"/>
            <color indexed="81"/>
            <rFont val="MS P ゴシック"/>
            <family val="3"/>
            <charset val="128"/>
          </rPr>
          <t>左記に「対象加算なし」が表示された場合は、「満たす」を選択し、「対象加算なし」を選択してください。</t>
        </r>
      </text>
    </comment>
    <comment ref="AD41" authorId="0" shapeId="0" xr:uid="{00000000-0006-0000-0500-00001F000000}">
      <text>
        <r>
          <rPr>
            <sz val="9"/>
            <color rgb="FF000000"/>
            <rFont val="MS P ゴシック"/>
            <family val="3"/>
            <charset val="128"/>
          </rPr>
          <t>「満たす」を選択した場合は、算定する加算の区分等を選択してください。</t>
        </r>
      </text>
    </comment>
    <comment ref="AL41" authorId="0" shapeId="0" xr:uid="{00000000-0006-0000-0500-000020000000}">
      <text>
        <r>
          <rPr>
            <sz val="9"/>
            <color rgb="FF000000"/>
            <rFont val="MS P ゴシック"/>
            <family val="3"/>
            <charset val="128"/>
          </rPr>
          <t>「満たす」を選択した場合は、算定する加算の区分等を選択してください。</t>
        </r>
      </text>
    </comment>
    <comment ref="B47" authorId="0" shapeId="0" xr:uid="{00000000-0006-0000-0500-00002100000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00000000-0006-0000-06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600-000002000000}">
      <text>
        <r>
          <rPr>
            <sz val="9"/>
            <color rgb="FF000000"/>
            <rFont val="MS P ゴシック"/>
            <family val="3"/>
            <charset val="128"/>
          </rPr>
          <t>令和５年度にベア加算を算定し、令和６年４・５月にも継続してベア加算を算定する場合「１」</t>
        </r>
      </text>
    </comment>
    <comment ref="Y4" authorId="0" shapeId="0" xr:uid="{00000000-0006-0000-0600-000003000000}">
      <text>
        <r>
          <rPr>
            <sz val="9"/>
            <color rgb="FF000000"/>
            <rFont val="MS P ゴシック"/>
            <family val="3"/>
            <charset val="128"/>
          </rPr>
          <t>必ずプルダウンで選択してください。</t>
        </r>
      </text>
    </comment>
    <comment ref="AE4" authorId="0" shapeId="0" xr:uid="{00000000-0006-0000-0600-00000400000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00000000-0006-0000-0600-00000500000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000000-0006-0000-0600-000006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600-000007000000}">
      <text>
        <r>
          <rPr>
            <sz val="9"/>
            <color rgb="FF000000"/>
            <rFont val="MS P ゴシック"/>
            <family val="3"/>
            <charset val="128"/>
          </rPr>
          <t>４・５月に処遇Ⅰ、６月以降に処遇Ⅰ相当の加算区分を算定する場合は「１」</t>
        </r>
      </text>
    </comment>
    <comment ref="CI6" authorId="0" shapeId="0" xr:uid="{00000000-0006-0000-0600-000008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600-000009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600-00000A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600-00000B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600-00000C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600-00000D000000}">
      <text>
        <r>
          <rPr>
            <sz val="9"/>
            <color rgb="FF000000"/>
            <rFont val="MS P ゴシック"/>
            <family val="3"/>
            <charset val="128"/>
          </rPr>
          <t>算定していない場合は、
「特定加算なし」を選択してください。</t>
        </r>
      </text>
    </comment>
    <comment ref="L9" authorId="0" shapeId="0" xr:uid="{00000000-0006-0000-0600-00000E000000}">
      <text>
        <r>
          <rPr>
            <sz val="9"/>
            <color rgb="FF000000"/>
            <rFont val="MS P ゴシック"/>
            <family val="3"/>
            <charset val="128"/>
          </rPr>
          <t>算定していない場合は、
「ベア加算なし」を選択してください。</t>
        </r>
      </text>
    </comment>
    <comment ref="V9" authorId="1" shapeId="0" xr:uid="{00000000-0006-0000-0600-00000F000000}">
      <text>
        <r>
          <rPr>
            <sz val="9"/>
            <color indexed="81"/>
            <rFont val="MS P ゴシック"/>
            <family val="3"/>
            <charset val="128"/>
          </rPr>
          <t>「新加算Ⅱ」が表示され、加算率が「エラー」と表示された場合は「新加算Ⅰ」と読み替えること。</t>
        </r>
      </text>
    </comment>
    <comment ref="CI9" authorId="0" shapeId="0" xr:uid="{00000000-0006-0000-0600-000010000000}">
      <text>
        <r>
          <rPr>
            <sz val="9"/>
            <color rgb="FF000000"/>
            <rFont val="MS P ゴシック"/>
            <family val="3"/>
            <charset val="128"/>
          </rPr>
          <t>キャリアパス要件Ⅴで「満たす」を選択していれば「１」</t>
        </r>
      </text>
    </comment>
    <comment ref="CI10" authorId="0" shapeId="0" xr:uid="{00000000-0006-0000-0600-000011000000}">
      <text>
        <r>
          <rPr>
            <sz val="9"/>
            <color rgb="FF000000"/>
            <rFont val="MS P ゴシック"/>
            <family val="3"/>
            <charset val="128"/>
          </rPr>
          <t>職場環境等要件の上位区分を「満たす」と選択していれば「１」</t>
        </r>
      </text>
    </comment>
    <comment ref="V12" authorId="1" shapeId="0" xr:uid="{00000000-0006-0000-0600-000012000000}">
      <text>
        <r>
          <rPr>
            <sz val="9"/>
            <color indexed="81"/>
            <rFont val="MS P ゴシック"/>
            <family val="3"/>
            <charset val="128"/>
          </rPr>
          <t>「新加算Ⅱ」が表示され、加算率が「エラー」と表示された場合は「新加算Ⅰ」と読み替えること。</t>
        </r>
      </text>
    </comment>
    <comment ref="B13" authorId="0" shapeId="0" xr:uid="{00000000-0006-0000-0600-000013000000}">
      <text>
        <r>
          <rPr>
            <sz val="9"/>
            <color rgb="FF000000"/>
            <rFont val="MS P ゴシック"/>
            <family val="3"/>
            <charset val="128"/>
          </rPr>
          <t>令和６年度の算定対象月を記入してください。</t>
        </r>
      </text>
    </comment>
    <comment ref="F15" authorId="0" shapeId="0" xr:uid="{00000000-0006-0000-06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0000000-0006-0000-0600-000015000000}">
      <text>
        <r>
          <rPr>
            <sz val="9"/>
            <color indexed="81"/>
            <rFont val="MS P ゴシック"/>
            <family val="3"/>
            <charset val="128"/>
          </rPr>
          <t>「新加算Ⅱ」が表示され、加算率が「エラー」と表示された場合は「新加算Ⅰ」と読み替えること。</t>
        </r>
      </text>
    </comment>
    <comment ref="B18" authorId="0" shapeId="0" xr:uid="{00000000-0006-0000-0600-000016000000}">
      <text>
        <r>
          <rPr>
            <sz val="9"/>
            <color rgb="FF000000"/>
            <rFont val="MS P ゴシック"/>
            <family val="3"/>
            <charset val="128"/>
          </rPr>
          <t>右欄の選択肢（「満たす」など）から、
それぞれ当てはまるものを選択してください。</t>
        </r>
      </text>
    </comment>
    <comment ref="AL25" authorId="0" shapeId="0" xr:uid="{00000000-0006-0000-0600-000017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600-000018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600-000019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600-00001A000000}">
      <text>
        <r>
          <rPr>
            <sz val="9"/>
            <color rgb="FF000000"/>
            <rFont val="MS P ゴシック"/>
            <family val="3"/>
            <charset val="128"/>
          </rPr>
          <t>小規模事業者等の特例で満たす場合も含む</t>
        </r>
      </text>
    </comment>
    <comment ref="AG37" authorId="0" shapeId="0" xr:uid="{00000000-0006-0000-06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0000000-0006-0000-0600-00001C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000000-0006-0000-0600-00001D000000}">
      <text>
        <r>
          <rPr>
            <sz val="9"/>
            <color indexed="81"/>
            <rFont val="MS P ゴシック"/>
            <family val="3"/>
            <charset val="128"/>
          </rPr>
          <t>左記に「対象加算なし」が表示された場合は、「満たす」を選択し、「対象加算なし」を選択してください。</t>
        </r>
      </text>
    </comment>
    <comment ref="AL40" authorId="1" shapeId="0" xr:uid="{00000000-0006-0000-0600-00001E000000}">
      <text>
        <r>
          <rPr>
            <sz val="9"/>
            <color indexed="81"/>
            <rFont val="MS P ゴシック"/>
            <family val="3"/>
            <charset val="128"/>
          </rPr>
          <t>左記に「対象加算なし」が表示された場合は、「満たす」を選択し、「対象加算なし」を選択してください。</t>
        </r>
      </text>
    </comment>
    <comment ref="AD41" authorId="0" shapeId="0" xr:uid="{00000000-0006-0000-0600-00001F000000}">
      <text>
        <r>
          <rPr>
            <sz val="9"/>
            <color rgb="FF000000"/>
            <rFont val="MS P ゴシック"/>
            <family val="3"/>
            <charset val="128"/>
          </rPr>
          <t>「満たす」を選択した場合は、算定する加算の区分等を選択してください。</t>
        </r>
      </text>
    </comment>
    <comment ref="AL41" authorId="0" shapeId="0" xr:uid="{00000000-0006-0000-0600-000020000000}">
      <text>
        <r>
          <rPr>
            <sz val="9"/>
            <color rgb="FF000000"/>
            <rFont val="MS P ゴシック"/>
            <family val="3"/>
            <charset val="128"/>
          </rPr>
          <t>「満たす」を選択した場合は、算定する加算の区分等を選択してください。</t>
        </r>
      </text>
    </comment>
    <comment ref="B47" authorId="0" shapeId="0" xr:uid="{00000000-0006-0000-0600-00002100000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00000000-0006-0000-07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700-000002000000}">
      <text>
        <r>
          <rPr>
            <sz val="9"/>
            <color rgb="FF000000"/>
            <rFont val="MS P ゴシック"/>
            <family val="3"/>
            <charset val="128"/>
          </rPr>
          <t>令和５年度にベア加算を算定し、令和６年４・５月にも継続してベア加算を算定する場合「１」</t>
        </r>
      </text>
    </comment>
    <comment ref="Y4" authorId="0" shapeId="0" xr:uid="{00000000-0006-0000-0700-000003000000}">
      <text>
        <r>
          <rPr>
            <sz val="9"/>
            <color rgb="FF000000"/>
            <rFont val="MS P ゴシック"/>
            <family val="3"/>
            <charset val="128"/>
          </rPr>
          <t>必ずプルダウンで選択してください。</t>
        </r>
      </text>
    </comment>
    <comment ref="AE4" authorId="0" shapeId="0" xr:uid="{00000000-0006-0000-0700-00000400000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00000000-0006-0000-0700-00000500000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000000-0006-0000-0700-000006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700-000007000000}">
      <text>
        <r>
          <rPr>
            <sz val="9"/>
            <color rgb="FF000000"/>
            <rFont val="MS P ゴシック"/>
            <family val="3"/>
            <charset val="128"/>
          </rPr>
          <t>４・５月に処遇Ⅰ、６月以降に処遇Ⅰ相当の加算区分を算定する場合は「１」</t>
        </r>
      </text>
    </comment>
    <comment ref="CI6" authorId="0" shapeId="0" xr:uid="{00000000-0006-0000-0700-000008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700-000009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700-00000A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700-00000B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700-00000C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700-00000D000000}">
      <text>
        <r>
          <rPr>
            <sz val="9"/>
            <color rgb="FF000000"/>
            <rFont val="MS P ゴシック"/>
            <family val="3"/>
            <charset val="128"/>
          </rPr>
          <t>算定していない場合は、
「特定加算なし」を選択してください。</t>
        </r>
      </text>
    </comment>
    <comment ref="L9" authorId="0" shapeId="0" xr:uid="{00000000-0006-0000-0700-00000E000000}">
      <text>
        <r>
          <rPr>
            <sz val="9"/>
            <color rgb="FF000000"/>
            <rFont val="MS P ゴシック"/>
            <family val="3"/>
            <charset val="128"/>
          </rPr>
          <t>算定していない場合は、
「ベア加算なし」を選択してください。</t>
        </r>
      </text>
    </comment>
    <comment ref="V9" authorId="1" shapeId="0" xr:uid="{00000000-0006-0000-0700-00000F000000}">
      <text>
        <r>
          <rPr>
            <sz val="9"/>
            <color indexed="81"/>
            <rFont val="MS P ゴシック"/>
            <family val="3"/>
            <charset val="128"/>
          </rPr>
          <t>「新加算Ⅱ」が表示され、加算率が「エラー」と表示された場合は「新加算Ⅰ」と読み替えること。</t>
        </r>
      </text>
    </comment>
    <comment ref="CI9" authorId="0" shapeId="0" xr:uid="{00000000-0006-0000-0700-000010000000}">
      <text>
        <r>
          <rPr>
            <sz val="9"/>
            <color rgb="FF000000"/>
            <rFont val="MS P ゴシック"/>
            <family val="3"/>
            <charset val="128"/>
          </rPr>
          <t>キャリアパス要件Ⅴで「満たす」を選択していれば「１」</t>
        </r>
      </text>
    </comment>
    <comment ref="CI10" authorId="0" shapeId="0" xr:uid="{00000000-0006-0000-0700-000011000000}">
      <text>
        <r>
          <rPr>
            <sz val="9"/>
            <color rgb="FF000000"/>
            <rFont val="MS P ゴシック"/>
            <family val="3"/>
            <charset val="128"/>
          </rPr>
          <t>職場環境等要件の上位区分を「満たす」と選択していれば「１」</t>
        </r>
      </text>
    </comment>
    <comment ref="V12" authorId="1" shapeId="0" xr:uid="{00000000-0006-0000-0700-000012000000}">
      <text>
        <r>
          <rPr>
            <sz val="9"/>
            <color indexed="81"/>
            <rFont val="MS P ゴシック"/>
            <family val="3"/>
            <charset val="128"/>
          </rPr>
          <t>「新加算Ⅱ」が表示され、加算率が「エラー」と表示された場合は「新加算Ⅰ」と読み替えること。</t>
        </r>
      </text>
    </comment>
    <comment ref="B13" authorId="0" shapeId="0" xr:uid="{00000000-0006-0000-0700-000013000000}">
      <text>
        <r>
          <rPr>
            <sz val="9"/>
            <color rgb="FF000000"/>
            <rFont val="MS P ゴシック"/>
            <family val="3"/>
            <charset val="128"/>
          </rPr>
          <t>令和６年度の算定対象月を記入してください。</t>
        </r>
      </text>
    </comment>
    <comment ref="F15" authorId="0" shapeId="0" xr:uid="{00000000-0006-0000-07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0000000-0006-0000-0700-000015000000}">
      <text>
        <r>
          <rPr>
            <sz val="9"/>
            <color indexed="81"/>
            <rFont val="MS P ゴシック"/>
            <family val="3"/>
            <charset val="128"/>
          </rPr>
          <t>「新加算Ⅱ」が表示され、加算率が「エラー」と表示された場合は「新加算Ⅰ」と読み替えること。</t>
        </r>
      </text>
    </comment>
    <comment ref="B18" authorId="0" shapeId="0" xr:uid="{00000000-0006-0000-0700-000016000000}">
      <text>
        <r>
          <rPr>
            <sz val="9"/>
            <color rgb="FF000000"/>
            <rFont val="MS P ゴシック"/>
            <family val="3"/>
            <charset val="128"/>
          </rPr>
          <t>右欄の選択肢（「満たす」など）から、
それぞれ当てはまるものを選択してください。</t>
        </r>
      </text>
    </comment>
    <comment ref="AL25" authorId="0" shapeId="0" xr:uid="{00000000-0006-0000-0700-000017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700-000018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700-000019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700-00001A000000}">
      <text>
        <r>
          <rPr>
            <sz val="9"/>
            <color rgb="FF000000"/>
            <rFont val="MS P ゴシック"/>
            <family val="3"/>
            <charset val="128"/>
          </rPr>
          <t>小規模事業者等の特例で満たす場合も含む</t>
        </r>
      </text>
    </comment>
    <comment ref="AG37" authorId="0" shapeId="0" xr:uid="{00000000-0006-0000-07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0000000-0006-0000-0700-00001C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000000-0006-0000-0700-00001D000000}">
      <text>
        <r>
          <rPr>
            <sz val="9"/>
            <color indexed="81"/>
            <rFont val="MS P ゴシック"/>
            <family val="3"/>
            <charset val="128"/>
          </rPr>
          <t>左記に「対象加算なし」が表示された場合は、「満たす」を選択し、「対象加算なし」を選択してください。</t>
        </r>
      </text>
    </comment>
    <comment ref="AL40" authorId="1" shapeId="0" xr:uid="{00000000-0006-0000-0700-00001E000000}">
      <text>
        <r>
          <rPr>
            <sz val="9"/>
            <color indexed="81"/>
            <rFont val="MS P ゴシック"/>
            <family val="3"/>
            <charset val="128"/>
          </rPr>
          <t>左記に「対象加算なし」が表示された場合は、「満たす」を選択し、「対象加算なし」を選択してください。</t>
        </r>
      </text>
    </comment>
    <comment ref="AD41" authorId="0" shapeId="0" xr:uid="{00000000-0006-0000-0700-00001F000000}">
      <text>
        <r>
          <rPr>
            <sz val="9"/>
            <color rgb="FF000000"/>
            <rFont val="MS P ゴシック"/>
            <family val="3"/>
            <charset val="128"/>
          </rPr>
          <t>「満たす」を選択した場合は、算定する加算の区分等を選択してください。</t>
        </r>
      </text>
    </comment>
    <comment ref="AL41" authorId="0" shapeId="0" xr:uid="{00000000-0006-0000-0700-000020000000}">
      <text>
        <r>
          <rPr>
            <sz val="9"/>
            <color rgb="FF000000"/>
            <rFont val="MS P ゴシック"/>
            <family val="3"/>
            <charset val="128"/>
          </rPr>
          <t>「満たす」を選択した場合は、算定する加算の区分等を選択してください。</t>
        </r>
      </text>
    </comment>
    <comment ref="B47" authorId="0" shapeId="0" xr:uid="{00000000-0006-0000-0700-00002100000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00000000-0006-0000-08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800-000002000000}">
      <text>
        <r>
          <rPr>
            <sz val="9"/>
            <color rgb="FF000000"/>
            <rFont val="MS P ゴシック"/>
            <family val="3"/>
            <charset val="128"/>
          </rPr>
          <t>令和５年度にベア加算を算定し、令和６年４・５月にも継続してベア加算を算定する場合「１」</t>
        </r>
      </text>
    </comment>
    <comment ref="Y4" authorId="0" shapeId="0" xr:uid="{00000000-0006-0000-0800-000003000000}">
      <text>
        <r>
          <rPr>
            <sz val="9"/>
            <color rgb="FF000000"/>
            <rFont val="MS P ゴシック"/>
            <family val="3"/>
            <charset val="128"/>
          </rPr>
          <t>必ずプルダウンで選択してください。</t>
        </r>
      </text>
    </comment>
    <comment ref="AE4" authorId="0" shapeId="0" xr:uid="{00000000-0006-0000-0800-00000400000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00000000-0006-0000-0800-00000500000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000000-0006-0000-0800-000006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800-000007000000}">
      <text>
        <r>
          <rPr>
            <sz val="9"/>
            <color rgb="FF000000"/>
            <rFont val="MS P ゴシック"/>
            <family val="3"/>
            <charset val="128"/>
          </rPr>
          <t>４・５月に処遇Ⅰ、６月以降に処遇Ⅰ相当の加算区分を算定する場合は「１」</t>
        </r>
      </text>
    </comment>
    <comment ref="CI6" authorId="0" shapeId="0" xr:uid="{00000000-0006-0000-0800-000008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800-000009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800-00000A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800-00000B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800-00000C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800-00000D000000}">
      <text>
        <r>
          <rPr>
            <sz val="9"/>
            <color rgb="FF000000"/>
            <rFont val="MS P ゴシック"/>
            <family val="3"/>
            <charset val="128"/>
          </rPr>
          <t>算定していない場合は、
「特定加算なし」を選択してください。</t>
        </r>
      </text>
    </comment>
    <comment ref="L9" authorId="0" shapeId="0" xr:uid="{00000000-0006-0000-0800-00000E000000}">
      <text>
        <r>
          <rPr>
            <sz val="9"/>
            <color rgb="FF000000"/>
            <rFont val="MS P ゴシック"/>
            <family val="3"/>
            <charset val="128"/>
          </rPr>
          <t>算定していない場合は、
「ベア加算なし」を選択してください。</t>
        </r>
      </text>
    </comment>
    <comment ref="V9" authorId="1" shapeId="0" xr:uid="{00000000-0006-0000-0800-00000F000000}">
      <text>
        <r>
          <rPr>
            <sz val="9"/>
            <color indexed="81"/>
            <rFont val="MS P ゴシック"/>
            <family val="3"/>
            <charset val="128"/>
          </rPr>
          <t>「新加算Ⅱ」が表示され、加算率が「エラー」と表示された場合は「新加算Ⅰ」と読み替えること。</t>
        </r>
      </text>
    </comment>
    <comment ref="CI9" authorId="0" shapeId="0" xr:uid="{00000000-0006-0000-0800-000010000000}">
      <text>
        <r>
          <rPr>
            <sz val="9"/>
            <color rgb="FF000000"/>
            <rFont val="MS P ゴシック"/>
            <family val="3"/>
            <charset val="128"/>
          </rPr>
          <t>キャリアパス要件Ⅴで「満たす」を選択していれば「１」</t>
        </r>
      </text>
    </comment>
    <comment ref="CI10" authorId="0" shapeId="0" xr:uid="{00000000-0006-0000-0800-000011000000}">
      <text>
        <r>
          <rPr>
            <sz val="9"/>
            <color rgb="FF000000"/>
            <rFont val="MS P ゴシック"/>
            <family val="3"/>
            <charset val="128"/>
          </rPr>
          <t>職場環境等要件の上位区分を「満たす」と選択していれば「１」</t>
        </r>
      </text>
    </comment>
    <comment ref="V12" authorId="1" shapeId="0" xr:uid="{00000000-0006-0000-0800-000012000000}">
      <text>
        <r>
          <rPr>
            <sz val="9"/>
            <color indexed="81"/>
            <rFont val="MS P ゴシック"/>
            <family val="3"/>
            <charset val="128"/>
          </rPr>
          <t>「新加算Ⅱ」が表示され、加算率が「エラー」と表示された場合は「新加算Ⅰ」と読み替えること。</t>
        </r>
      </text>
    </comment>
    <comment ref="B13" authorId="0" shapeId="0" xr:uid="{00000000-0006-0000-0800-000013000000}">
      <text>
        <r>
          <rPr>
            <sz val="9"/>
            <color rgb="FF000000"/>
            <rFont val="MS P ゴシック"/>
            <family val="3"/>
            <charset val="128"/>
          </rPr>
          <t>令和６年度の算定対象月を記入してください。</t>
        </r>
      </text>
    </comment>
    <comment ref="F15" authorId="0" shapeId="0" xr:uid="{00000000-0006-0000-08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0000000-0006-0000-0800-000015000000}">
      <text>
        <r>
          <rPr>
            <sz val="9"/>
            <color indexed="81"/>
            <rFont val="MS P ゴシック"/>
            <family val="3"/>
            <charset val="128"/>
          </rPr>
          <t>「新加算Ⅱ」が表示され、加算率が「エラー」と表示された場合は「新加算Ⅰ」と読み替えること。</t>
        </r>
      </text>
    </comment>
    <comment ref="B18" authorId="0" shapeId="0" xr:uid="{00000000-0006-0000-0800-000016000000}">
      <text>
        <r>
          <rPr>
            <sz val="9"/>
            <color rgb="FF000000"/>
            <rFont val="MS P ゴシック"/>
            <family val="3"/>
            <charset val="128"/>
          </rPr>
          <t>右欄の選択肢（「満たす」など）から、
それぞれ当てはまるものを選択してください。</t>
        </r>
      </text>
    </comment>
    <comment ref="AL25" authorId="0" shapeId="0" xr:uid="{00000000-0006-0000-0800-000017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800-000018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800-000019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800-00001A000000}">
      <text>
        <r>
          <rPr>
            <sz val="9"/>
            <color rgb="FF000000"/>
            <rFont val="MS P ゴシック"/>
            <family val="3"/>
            <charset val="128"/>
          </rPr>
          <t>小規模事業者等の特例で満たす場合も含む</t>
        </r>
      </text>
    </comment>
    <comment ref="AG37" authorId="0" shapeId="0" xr:uid="{00000000-0006-0000-08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0000000-0006-0000-0800-00001C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000000-0006-0000-0800-00001D000000}">
      <text>
        <r>
          <rPr>
            <sz val="9"/>
            <color indexed="81"/>
            <rFont val="MS P ゴシック"/>
            <family val="3"/>
            <charset val="128"/>
          </rPr>
          <t>左記に「対象加算なし」が表示された場合は、「満たす」を選択し、「対象加算なし」を選択してください。</t>
        </r>
      </text>
    </comment>
    <comment ref="AL40" authorId="1" shapeId="0" xr:uid="{00000000-0006-0000-0800-00001E000000}">
      <text>
        <r>
          <rPr>
            <sz val="9"/>
            <color indexed="81"/>
            <rFont val="MS P ゴシック"/>
            <family val="3"/>
            <charset val="128"/>
          </rPr>
          <t>左記に「対象加算なし」が表示された場合は、「満たす」を選択し、「対象加算なし」を選択してください。</t>
        </r>
      </text>
    </comment>
    <comment ref="AD41" authorId="0" shapeId="0" xr:uid="{00000000-0006-0000-0800-00001F000000}">
      <text>
        <r>
          <rPr>
            <sz val="9"/>
            <color rgb="FF000000"/>
            <rFont val="MS P ゴシック"/>
            <family val="3"/>
            <charset val="128"/>
          </rPr>
          <t>「満たす」を選択した場合は、算定する加算の区分等を選択してください。</t>
        </r>
      </text>
    </comment>
    <comment ref="AL41" authorId="0" shapeId="0" xr:uid="{00000000-0006-0000-0800-000020000000}">
      <text>
        <r>
          <rPr>
            <sz val="9"/>
            <color rgb="FF000000"/>
            <rFont val="MS P ゴシック"/>
            <family val="3"/>
            <charset val="128"/>
          </rPr>
          <t>「満たす」を選択した場合は、算定する加算の区分等を選択してください。</t>
        </r>
      </text>
    </comment>
    <comment ref="B47" authorId="0" shapeId="0" xr:uid="{00000000-0006-0000-0800-00002100000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<sst xmlns="http://schemas.openxmlformats.org/spreadsheetml/2006/main" count="6470" uniqueCount="2378">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</sst>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00000000-0005-0000-0000-000000000000}"/>
    <cellStyle name="ハイパーリンク" xfId="5" builtinId="8"/>
    <cellStyle name="桁区切り" xfId="1" builtinId="6"/>
    <cellStyle name="桁区切り 2" xfId="3" xr:uid="{00000000-0005-0000-0000-000003000000}"/>
    <cellStyle name="標準" xfId="0" builtinId="0"/>
    <cellStyle name="標準 2" xfId="2" xr:uid="{00000000-0005-0000-0000-000005000000}"/>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fmlaLink="$AP$57"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77715" y="4240532"/>
              <a:ext cx="300990" cy="407658"/>
              <a:chOff x="4501773" y="3772524"/>
              <a:chExt cx="303832" cy="486919"/>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24"/>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68190" y="4794884"/>
              <a:ext cx="300990" cy="714381"/>
              <a:chOff x="4479758" y="4496242"/>
              <a:chExt cx="301792" cy="780119"/>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68190" y="5655939"/>
              <a:ext cx="300990" cy="698090"/>
              <a:chOff x="4549825" y="5456631"/>
              <a:chExt cx="308371" cy="762860"/>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24550" y="9036466"/>
              <a:ext cx="300990" cy="375296"/>
              <a:chOff x="5763126" y="8931883"/>
              <a:chExt cx="301792" cy="494836"/>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83"/>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68190" y="6516995"/>
              <a:ext cx="300990" cy="683899"/>
              <a:chOff x="4549825" y="6438942"/>
              <a:chExt cx="308371" cy="779287"/>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28178" y="8169369"/>
              <a:ext cx="216766" cy="694600"/>
              <a:chOff x="5767581" y="8168729"/>
              <a:chExt cx="217622" cy="79244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30"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81"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24550" y="4221473"/>
              <a:ext cx="300990" cy="426719"/>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24550" y="5655952"/>
              <a:ext cx="300990" cy="714376"/>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66168" y="7334284"/>
              <a:ext cx="229138" cy="716617"/>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576862" y="8167705"/>
              <a:ext cx="196455" cy="742807"/>
              <a:chOff x="4538983" y="8166051"/>
              <a:chExt cx="208667" cy="749773"/>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41" y="816605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83" y="864070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32942" y="7328874"/>
              <a:ext cx="300992" cy="712874"/>
              <a:chOff x="5809589" y="7290627"/>
              <a:chExt cx="301595" cy="70748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24550" y="4804404"/>
              <a:ext cx="300990" cy="685799"/>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24550" y="6517005"/>
              <a:ext cx="300990" cy="683895"/>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77715" y="4240532"/>
              <a:ext cx="300990" cy="407658"/>
              <a:chOff x="4501773" y="3772524"/>
              <a:chExt cx="303832" cy="486919"/>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24"/>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68190" y="4794884"/>
              <a:ext cx="300990" cy="714381"/>
              <a:chOff x="4479758" y="4496242"/>
              <a:chExt cx="301792" cy="780119"/>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68190" y="5655939"/>
              <a:ext cx="300990" cy="698090"/>
              <a:chOff x="4549825" y="5456631"/>
              <a:chExt cx="308371" cy="762860"/>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24550" y="9036466"/>
              <a:ext cx="300990" cy="375296"/>
              <a:chOff x="5763126" y="8931883"/>
              <a:chExt cx="301792" cy="494836"/>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83"/>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68190" y="6516995"/>
              <a:ext cx="300990" cy="683899"/>
              <a:chOff x="4549825" y="6438942"/>
              <a:chExt cx="308371" cy="779287"/>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28178" y="8169369"/>
              <a:ext cx="216766" cy="694600"/>
              <a:chOff x="5767581" y="8168729"/>
              <a:chExt cx="217622" cy="79244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30"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81"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24550" y="4221473"/>
              <a:ext cx="300990" cy="426719"/>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24550" y="5655952"/>
              <a:ext cx="300990" cy="714376"/>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66168" y="7334284"/>
              <a:ext cx="229138" cy="716617"/>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576862" y="8167705"/>
              <a:ext cx="196455" cy="742807"/>
              <a:chOff x="4538983" y="8166051"/>
              <a:chExt cx="208667" cy="749773"/>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41" y="816605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83" y="864070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32942" y="7328874"/>
              <a:ext cx="300992" cy="712874"/>
              <a:chOff x="5809589" y="7290627"/>
              <a:chExt cx="301595" cy="70748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24550" y="4804404"/>
              <a:ext cx="300990" cy="685799"/>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24550" y="6517005"/>
              <a:ext cx="300990" cy="683895"/>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20"/>
              <a:chExt cx="303832" cy="486937"/>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0"/>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42"/>
              <a:chExt cx="301792" cy="780112"/>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31"/>
              <a:chExt cx="308371" cy="76286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883"/>
              <a:chExt cx="301792" cy="494836"/>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3"/>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81" y="8168729"/>
              <a:chExt cx="217622"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81"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3" y="8166051"/>
              <a:chExt cx="208667" cy="74977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41" y="816605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3" y="864070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27"/>
              <a:chExt cx="301595" cy="70748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77715" y="4240532"/>
              <a:ext cx="300990" cy="407658"/>
              <a:chOff x="4501773" y="3772524"/>
              <a:chExt cx="303832" cy="486919"/>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4"/>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68190" y="4794884"/>
              <a:ext cx="300990" cy="714381"/>
              <a:chOff x="4479758" y="4496242"/>
              <a:chExt cx="301792" cy="780119"/>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68190" y="5655939"/>
              <a:ext cx="300990" cy="698090"/>
              <a:chOff x="4549825" y="5456631"/>
              <a:chExt cx="308371" cy="762860"/>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24550" y="9036466"/>
              <a:ext cx="300990" cy="375296"/>
              <a:chOff x="5763126" y="8931883"/>
              <a:chExt cx="301792" cy="494836"/>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83"/>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68190" y="6516995"/>
              <a:ext cx="300990" cy="683899"/>
              <a:chOff x="4549825" y="6438942"/>
              <a:chExt cx="308371" cy="779287"/>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28178" y="8169369"/>
              <a:ext cx="216766" cy="694600"/>
              <a:chOff x="5767581" y="8168729"/>
              <a:chExt cx="217622"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0"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81"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24550" y="4221473"/>
              <a:ext cx="300990" cy="426719"/>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24550" y="5655952"/>
              <a:ext cx="300990" cy="714376"/>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66168" y="7334284"/>
              <a:ext cx="229138" cy="716617"/>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576862" y="8167705"/>
              <a:ext cx="196455" cy="742807"/>
              <a:chOff x="4538983" y="8166051"/>
              <a:chExt cx="208667" cy="749773"/>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41" y="816605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3" y="864070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32942" y="7328874"/>
              <a:ext cx="300992" cy="712874"/>
              <a:chOff x="5809589" y="7290627"/>
              <a:chExt cx="301595" cy="70748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139513" y="325284"/>
          <a:ext cx="9146417"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24550" y="4804404"/>
              <a:ext cx="300990" cy="685799"/>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24550" y="6517005"/>
              <a:ext cx="300990" cy="683895"/>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77715" y="4240532"/>
              <a:ext cx="300990" cy="407658"/>
              <a:chOff x="4501773" y="3772524"/>
              <a:chExt cx="303832" cy="486919"/>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24"/>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68190" y="4794884"/>
              <a:ext cx="300990" cy="714381"/>
              <a:chOff x="4479758" y="4496242"/>
              <a:chExt cx="301792" cy="780119"/>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68190" y="5655939"/>
              <a:ext cx="300990" cy="698090"/>
              <a:chOff x="4549825" y="5456631"/>
              <a:chExt cx="308371" cy="762860"/>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24550" y="9036466"/>
              <a:ext cx="300990" cy="375296"/>
              <a:chOff x="5763126" y="8931883"/>
              <a:chExt cx="301792" cy="494836"/>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83"/>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68190" y="6516995"/>
              <a:ext cx="300990" cy="683899"/>
              <a:chOff x="4549825" y="6438942"/>
              <a:chExt cx="308371" cy="779287"/>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28178" y="8169369"/>
              <a:ext cx="216766" cy="694600"/>
              <a:chOff x="5767581" y="8168729"/>
              <a:chExt cx="217622" cy="79244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30"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81"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24550" y="4221473"/>
              <a:ext cx="300990" cy="426719"/>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24550" y="5655952"/>
              <a:ext cx="300990" cy="714376"/>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66168" y="7334284"/>
              <a:ext cx="229138" cy="716617"/>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576862" y="8167705"/>
              <a:ext cx="196455" cy="742807"/>
              <a:chOff x="4538983" y="8166051"/>
              <a:chExt cx="208667" cy="749773"/>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41" y="816605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83" y="864070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32942" y="7328874"/>
              <a:ext cx="300992" cy="712874"/>
              <a:chOff x="5809589" y="7290627"/>
              <a:chExt cx="301595" cy="70748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24550" y="4804404"/>
              <a:ext cx="300990" cy="685799"/>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24550" y="6517005"/>
              <a:ext cx="300990" cy="683895"/>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24"/>
              <a:chExt cx="303832" cy="486919"/>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4"/>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42"/>
              <a:chExt cx="301792" cy="780119"/>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31"/>
              <a:chExt cx="308371" cy="762860"/>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883"/>
              <a:chExt cx="301792" cy="494836"/>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83"/>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2"/>
              <a:chExt cx="308371" cy="779287"/>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81" y="8168729"/>
              <a:chExt cx="217622"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0"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81"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3" y="8166051"/>
              <a:chExt cx="208667" cy="749773"/>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41" y="816605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3" y="864070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27"/>
              <a:chExt cx="301595" cy="70748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68189" y="4240530"/>
              <a:ext cx="300993" cy="407670"/>
              <a:chOff x="4492279" y="3772557"/>
              <a:chExt cx="303835"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58665" y="4794887"/>
              <a:ext cx="300990" cy="714374"/>
              <a:chOff x="4470327" y="4496274"/>
              <a:chExt cx="301792" cy="780090"/>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4"/>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58666" y="5655936"/>
              <a:ext cx="300995" cy="695333"/>
              <a:chOff x="4540193" y="5456616"/>
              <a:chExt cx="308372" cy="759884"/>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3" y="5456616"/>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10"/>
                <a:ext cx="308371" cy="2185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15025" y="9033516"/>
              <a:ext cx="300990" cy="375269"/>
              <a:chOff x="5753695" y="8927971"/>
              <a:chExt cx="301792" cy="494764"/>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1"/>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58666" y="6517002"/>
              <a:ext cx="300995" cy="683895"/>
              <a:chOff x="4540193" y="6438962"/>
              <a:chExt cx="308372" cy="779243"/>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3" y="643896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0"/>
                <a:ext cx="308371" cy="2164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15024" y="8168641"/>
              <a:ext cx="224790" cy="695333"/>
              <a:chOff x="5754579" y="8167918"/>
              <a:chExt cx="225532" cy="793302"/>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23" y="8167918"/>
                <a:ext cx="225488"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7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15022" y="4223392"/>
              <a:ext cx="300990" cy="424902"/>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15056" y="5655938"/>
              <a:ext cx="300990" cy="714374"/>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58697" y="7336145"/>
              <a:ext cx="224791" cy="714473"/>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568184" y="8164843"/>
              <a:ext cx="196215" cy="741042"/>
              <a:chOff x="4529971" y="8163180"/>
              <a:chExt cx="208417" cy="747974"/>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71" y="816318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72" y="8642636"/>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24549" y="7324723"/>
              <a:ext cx="300996" cy="716273"/>
              <a:chOff x="5801276" y="7286502"/>
              <a:chExt cx="301599" cy="71086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6" y="728650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2" y="775093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15056" y="4804405"/>
              <a:ext cx="300990" cy="685799"/>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15056" y="6516991"/>
              <a:ext cx="300990" cy="683893"/>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77715" y="4240532"/>
              <a:ext cx="300990" cy="407658"/>
              <a:chOff x="4501773" y="3772524"/>
              <a:chExt cx="303832" cy="486919"/>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24"/>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68190" y="4794884"/>
              <a:ext cx="300990" cy="714381"/>
              <a:chOff x="4479758" y="4496242"/>
              <a:chExt cx="301792" cy="780119"/>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68190" y="5655939"/>
              <a:ext cx="300990" cy="698090"/>
              <a:chOff x="4549825" y="5456631"/>
              <a:chExt cx="308371" cy="762860"/>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24550" y="9036466"/>
              <a:ext cx="300990" cy="375296"/>
              <a:chOff x="5763126" y="8931883"/>
              <a:chExt cx="301792" cy="494836"/>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83"/>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68190" y="6516995"/>
              <a:ext cx="300990" cy="683899"/>
              <a:chOff x="4549825" y="6438942"/>
              <a:chExt cx="308371" cy="779287"/>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28178" y="8169369"/>
              <a:ext cx="216766" cy="694600"/>
              <a:chOff x="5767581" y="8168729"/>
              <a:chExt cx="217622" cy="79244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30"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81"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24550" y="4221473"/>
              <a:ext cx="300990" cy="426719"/>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24550" y="5655952"/>
              <a:ext cx="300990" cy="714376"/>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66168" y="7334284"/>
              <a:ext cx="229138" cy="716617"/>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576862" y="8167705"/>
              <a:ext cx="196455" cy="742807"/>
              <a:chOff x="4538983" y="8166051"/>
              <a:chExt cx="208667" cy="749773"/>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41" y="816605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83" y="864070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32942" y="7328874"/>
              <a:ext cx="300992" cy="712874"/>
              <a:chOff x="5809589" y="7290627"/>
              <a:chExt cx="301595" cy="70748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24550" y="4804404"/>
              <a:ext cx="300990" cy="685799"/>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24550" y="6517005"/>
              <a:ext cx="300990" cy="683895"/>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77715" y="4240532"/>
              <a:ext cx="300990" cy="407658"/>
              <a:chOff x="4501773" y="3772524"/>
              <a:chExt cx="303832" cy="486919"/>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24"/>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68190" y="4794884"/>
              <a:ext cx="300990" cy="714381"/>
              <a:chOff x="4479758" y="4496242"/>
              <a:chExt cx="301792" cy="780119"/>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68190" y="5655939"/>
              <a:ext cx="300990" cy="698090"/>
              <a:chOff x="4549825" y="5456631"/>
              <a:chExt cx="308371" cy="762860"/>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24550" y="9036466"/>
              <a:ext cx="300990" cy="375296"/>
              <a:chOff x="5763126" y="8931883"/>
              <a:chExt cx="301792" cy="494836"/>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83"/>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68190" y="6516995"/>
              <a:ext cx="300990" cy="683899"/>
              <a:chOff x="4549825" y="6438942"/>
              <a:chExt cx="308371" cy="779287"/>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28178" y="8169369"/>
              <a:ext cx="216766" cy="694600"/>
              <a:chOff x="5767581" y="8168729"/>
              <a:chExt cx="217622" cy="79244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30"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81"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24550" y="4221473"/>
              <a:ext cx="300990" cy="426719"/>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24550" y="5655952"/>
              <a:ext cx="300990" cy="714376"/>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66168" y="7334284"/>
              <a:ext cx="229138" cy="716617"/>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576862" y="8167705"/>
              <a:ext cx="196455" cy="742807"/>
              <a:chOff x="4538983" y="8166051"/>
              <a:chExt cx="208667" cy="749773"/>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41" y="816605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83" y="864070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32942" y="7328874"/>
              <a:ext cx="300992" cy="712874"/>
              <a:chOff x="5809589" y="7290627"/>
              <a:chExt cx="301595" cy="70748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24550" y="4804404"/>
              <a:ext cx="300990" cy="685799"/>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24550" y="6517005"/>
              <a:ext cx="300990" cy="683895"/>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77715" y="4240532"/>
              <a:ext cx="300990" cy="407658"/>
              <a:chOff x="4501773" y="3772524"/>
              <a:chExt cx="303832" cy="486919"/>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24"/>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68190" y="4794884"/>
              <a:ext cx="300990" cy="714381"/>
              <a:chOff x="4479758" y="4496242"/>
              <a:chExt cx="301792" cy="780119"/>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68190" y="5655939"/>
              <a:ext cx="300990" cy="698090"/>
              <a:chOff x="4549825" y="5456631"/>
              <a:chExt cx="308371" cy="762860"/>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36466"/>
              <a:ext cx="300990" cy="375296"/>
              <a:chOff x="5763126" y="8931883"/>
              <a:chExt cx="301792" cy="494836"/>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83"/>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68190" y="6516995"/>
              <a:ext cx="300990" cy="683899"/>
              <a:chOff x="4549825" y="6438942"/>
              <a:chExt cx="308371" cy="779287"/>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8" y="8169369"/>
              <a:ext cx="216766" cy="694600"/>
              <a:chOff x="5767581" y="8168729"/>
              <a:chExt cx="217622" cy="79244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30"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81"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21473"/>
              <a:ext cx="300990" cy="426719"/>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24550" y="5655952"/>
              <a:ext cx="300990" cy="714376"/>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66168" y="7334284"/>
              <a:ext cx="229138" cy="716617"/>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576862" y="8167705"/>
              <a:ext cx="196455" cy="742807"/>
              <a:chOff x="4538983" y="8166051"/>
              <a:chExt cx="208667" cy="749773"/>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41" y="816605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83" y="864070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32942" y="7328874"/>
              <a:ext cx="300992" cy="712874"/>
              <a:chOff x="5809589" y="7290627"/>
              <a:chExt cx="301595" cy="70748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24550" y="4804404"/>
              <a:ext cx="300990" cy="685799"/>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24550" y="6517005"/>
              <a:ext cx="300990" cy="683895"/>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C250"/>
  <sheetViews>
    <sheetView tabSelected="1" view="pageBreakPreview" zoomScaleNormal="120" zoomScaleSheetLayoutView="100" zoomScalePageLayoutView="64" workbookViewId="0">
      <selection activeCell="C33" sqref="C33:AK33"/>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2204</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2018</v>
      </c>
      <c r="C8" s="974"/>
      <c r="D8" s="974"/>
      <c r="E8" s="974"/>
      <c r="F8" s="974"/>
      <c r="G8" s="975"/>
      <c r="H8" s="166" t="s">
        <v>2182</v>
      </c>
      <c r="I8" s="540"/>
      <c r="J8" s="540"/>
      <c r="K8" s="167" t="s">
        <v>2184</v>
      </c>
      <c r="L8" s="540"/>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2019</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2020</v>
      </c>
      <c r="C13" s="965"/>
      <c r="D13" s="965"/>
      <c r="E13" s="965"/>
      <c r="F13" s="965"/>
      <c r="G13" s="965"/>
      <c r="H13" s="966" t="s">
        <v>24</v>
      </c>
      <c r="I13" s="965"/>
      <c r="J13" s="965"/>
      <c r="K13" s="965"/>
      <c r="L13" s="967"/>
      <c r="M13" s="968"/>
      <c r="N13" s="968"/>
      <c r="O13" s="968"/>
      <c r="P13" s="968"/>
      <c r="Q13" s="968"/>
      <c r="R13" s="968"/>
      <c r="S13" s="968"/>
      <c r="T13" s="968"/>
      <c r="U13" s="969"/>
      <c r="V13" s="970" t="s">
        <v>2183</v>
      </c>
      <c r="W13" s="971"/>
      <c r="X13" s="971"/>
      <c r="Y13" s="966"/>
      <c r="Z13" s="972"/>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0</v>
      </c>
      <c r="R18" s="550"/>
      <c r="S18" s="550"/>
      <c r="T18" s="550"/>
      <c r="U18" s="550"/>
      <c r="V18" s="55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2073</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2074</v>
      </c>
      <c r="D21" s="548"/>
      <c r="E21" s="548"/>
      <c r="F21" s="548"/>
      <c r="G21" s="548"/>
      <c r="H21" s="548"/>
      <c r="I21" s="548"/>
      <c r="J21" s="548"/>
      <c r="K21" s="548"/>
      <c r="L21" s="548"/>
      <c r="M21" s="548"/>
      <c r="N21" s="548"/>
      <c r="O21" s="548"/>
      <c r="P21" s="548"/>
      <c r="Q21" s="549">
        <f>Q18-Q20</f>
        <v>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2146</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2075</v>
      </c>
      <c r="D25" s="547"/>
      <c r="E25" s="547"/>
      <c r="F25" s="547"/>
      <c r="G25" s="547"/>
      <c r="H25" s="547"/>
      <c r="I25" s="547"/>
      <c r="J25" s="547"/>
      <c r="K25" s="547"/>
      <c r="L25" s="547"/>
      <c r="M25" s="547"/>
      <c r="N25" s="547"/>
      <c r="O25" s="547"/>
      <c r="P25" s="564"/>
      <c r="Q25" s="944">
        <f>Q19-Q20</f>
        <v>0</v>
      </c>
      <c r="R25" s="945"/>
      <c r="S25" s="945"/>
      <c r="T25" s="945"/>
      <c r="U25" s="945"/>
      <c r="V25" s="945"/>
      <c r="W25" s="176" t="s">
        <v>31</v>
      </c>
      <c r="X25" s="72" t="s">
        <v>38</v>
      </c>
      <c r="Y25" s="709" t="str">
        <f>IFERROR(IF(Q25&lt;=0,"",IF(Q26&gt;=Q25,"○","△")),"")</f>
        <v/>
      </c>
      <c r="Z25" s="72" t="s">
        <v>38</v>
      </c>
      <c r="AA25" s="552" t="str">
        <f>IFERROR(IF(Y25="△",IF(Q28&gt;=Q25,"○","△"),""),"")</f>
        <v/>
      </c>
      <c r="AB25" s="155"/>
      <c r="AC25" s="155"/>
      <c r="AD25" s="155"/>
      <c r="AE25" s="155"/>
      <c r="AF25" s="155"/>
      <c r="AG25" s="155"/>
      <c r="AH25" s="155"/>
      <c r="AI25" s="155"/>
      <c r="AJ25" s="155"/>
      <c r="AK25" s="155"/>
      <c r="AL25" s="155"/>
    </row>
    <row r="26" spans="1:55" ht="37.5" customHeight="1" thickBot="1">
      <c r="A26" s="155"/>
      <c r="B26" s="184" t="s">
        <v>44</v>
      </c>
      <c r="C26" s="547" t="s">
        <v>2147</v>
      </c>
      <c r="D26" s="547"/>
      <c r="E26" s="547"/>
      <c r="F26" s="547"/>
      <c r="G26" s="547"/>
      <c r="H26" s="547"/>
      <c r="I26" s="547"/>
      <c r="J26" s="547"/>
      <c r="K26" s="547"/>
      <c r="L26" s="547"/>
      <c r="M26" s="547"/>
      <c r="N26" s="547"/>
      <c r="O26" s="547"/>
      <c r="P26" s="564"/>
      <c r="Q26" s="557"/>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2076</v>
      </c>
      <c r="D27" s="547"/>
      <c r="E27" s="547"/>
      <c r="F27" s="547"/>
      <c r="G27" s="547"/>
      <c r="H27" s="547"/>
      <c r="I27" s="547"/>
      <c r="J27" s="547"/>
      <c r="K27" s="547"/>
      <c r="L27" s="547"/>
      <c r="M27" s="547"/>
      <c r="N27" s="547"/>
      <c r="O27" s="547"/>
      <c r="P27" s="564"/>
      <c r="Q27" s="557"/>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2148</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2077</v>
      </c>
      <c r="D28" s="547"/>
      <c r="E28" s="547"/>
      <c r="F28" s="547"/>
      <c r="G28" s="547"/>
      <c r="H28" s="547"/>
      <c r="I28" s="547"/>
      <c r="J28" s="547"/>
      <c r="K28" s="547"/>
      <c r="L28" s="547"/>
      <c r="M28" s="547"/>
      <c r="N28" s="547"/>
      <c r="O28" s="547"/>
      <c r="P28" s="564"/>
      <c r="Q28" s="940">
        <f>Q26+Q27</f>
        <v>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2194</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2205</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2206</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2207</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2149</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c r="R43" s="932"/>
      <c r="S43" s="196" t="s">
        <v>53</v>
      </c>
      <c r="T43" s="933"/>
      <c r="U43" s="934"/>
      <c r="V43" s="197" t="s">
        <v>54</v>
      </c>
      <c r="W43" s="935" t="s">
        <v>55</v>
      </c>
      <c r="X43" s="935"/>
      <c r="Y43" s="935" t="s">
        <v>52</v>
      </c>
      <c r="Z43" s="936"/>
      <c r="AA43" s="933"/>
      <c r="AB43" s="934"/>
      <c r="AC43" s="198" t="s">
        <v>53</v>
      </c>
      <c r="AD43" s="933"/>
      <c r="AE43" s="934"/>
      <c r="AF43" s="197" t="s">
        <v>54</v>
      </c>
      <c r="AG43" s="197" t="s">
        <v>56</v>
      </c>
      <c r="AH43" s="197" t="str">
        <f>IF(Q43&gt;=1,(AA43*12+AD43)-(Q43*12+T43)+1,"")</f>
        <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2009</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2009</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2081</v>
      </c>
      <c r="AR49" s="69" t="b">
        <v>0</v>
      </c>
      <c r="AS49" s="736" t="s">
        <v>2079</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2082</v>
      </c>
      <c r="AO50" s="736"/>
      <c r="AP50" s="736"/>
      <c r="AR50" s="69" t="b">
        <v>0</v>
      </c>
      <c r="AS50" s="736" t="s">
        <v>2080</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0</v>
      </c>
      <c r="AN52" s="736" t="s">
        <v>62</v>
      </c>
      <c r="AO52" s="736"/>
      <c r="AP52" s="736"/>
      <c r="AR52" s="69" t="b">
        <v>0</v>
      </c>
      <c r="AS52" s="736" t="s">
        <v>2083</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6" t="s">
        <v>63</v>
      </c>
      <c r="AO53" s="736"/>
      <c r="AP53" s="736"/>
      <c r="AQ53" s="157"/>
      <c r="AR53" s="69" t="b">
        <v>0</v>
      </c>
      <c r="AS53" s="736" t="s">
        <v>76</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c r="N54" s="875"/>
      <c r="O54" s="875"/>
      <c r="P54" s="875"/>
      <c r="Q54" s="875"/>
      <c r="R54" s="214" t="s">
        <v>73</v>
      </c>
      <c r="S54" s="875"/>
      <c r="T54" s="8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6" t="s">
        <v>64</v>
      </c>
      <c r="AO54" s="736"/>
      <c r="AP54" s="736"/>
      <c r="AR54" s="69" t="b">
        <v>0</v>
      </c>
      <c r="AS54" s="736" t="s">
        <v>2084</v>
      </c>
      <c r="AT54" s="736"/>
    </row>
    <row r="55" spans="1:59" ht="24.75" customHeight="1">
      <c r="A55" s="155"/>
      <c r="B55" s="876" t="s">
        <v>77</v>
      </c>
      <c r="C55" s="877"/>
      <c r="D55" s="877"/>
      <c r="E55" s="878"/>
      <c r="F55" s="882"/>
      <c r="G55" s="884" t="s">
        <v>78</v>
      </c>
      <c r="H55" s="885"/>
      <c r="I55" s="886"/>
      <c r="J55" s="884" t="s">
        <v>79</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80</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2086</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81</v>
      </c>
      <c r="D61" s="869"/>
      <c r="E61" s="869"/>
      <c r="F61" s="869"/>
      <c r="G61" s="869"/>
      <c r="H61" s="869"/>
      <c r="I61" s="869"/>
      <c r="J61" s="869"/>
      <c r="K61" s="869"/>
      <c r="L61" s="869"/>
      <c r="M61" s="869"/>
      <c r="N61" s="869"/>
      <c r="O61" s="869"/>
      <c r="P61" s="869"/>
      <c r="Q61" s="869"/>
      <c r="R61" s="869"/>
      <c r="S61" s="870"/>
      <c r="T61" s="871"/>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2150</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2151</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84</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2152</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2153</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85</v>
      </c>
      <c r="AF68" s="238" t="s">
        <v>69</v>
      </c>
      <c r="AG68" s="155" t="s">
        <v>38</v>
      </c>
      <c r="AH68" s="183" t="str">
        <f>IF(T67=0,"",(IF(AB68&gt;=200/3,"○","×")))</f>
        <v/>
      </c>
      <c r="AI68" s="221"/>
      <c r="AJ68" s="221"/>
      <c r="AK68" s="221"/>
      <c r="AL68" s="155"/>
      <c r="AM68" s="648" t="s">
        <v>2154</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2155</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86</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9" t="s">
        <v>2156</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0</v>
      </c>
      <c r="AN74" s="736" t="s">
        <v>2087</v>
      </c>
      <c r="AO74" s="736"/>
      <c r="AP74" s="736"/>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2157</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
      </c>
      <c r="AA75" s="251"/>
      <c r="AB75" s="251"/>
      <c r="AC75" s="251"/>
      <c r="AD75" s="251"/>
      <c r="AE75" s="251"/>
      <c r="AF75" s="251"/>
      <c r="AG75" s="251"/>
      <c r="AH75" s="251"/>
      <c r="AI75" s="251"/>
      <c r="AJ75" s="251"/>
      <c r="AK75" s="251"/>
      <c r="AL75" s="251"/>
      <c r="AM75" s="648" t="s">
        <v>83</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8" t="s">
        <v>2231</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88</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89</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2233</v>
      </c>
      <c r="D81" s="806"/>
      <c r="E81" s="810" t="s">
        <v>90</v>
      </c>
      <c r="F81" s="811"/>
      <c r="G81" s="811"/>
      <c r="H81" s="811"/>
      <c r="I81" s="811"/>
      <c r="J81" s="811"/>
      <c r="K81" s="811"/>
      <c r="L81" s="811"/>
      <c r="M81" s="811"/>
      <c r="N81" s="811"/>
      <c r="O81" s="811"/>
      <c r="P81" s="811"/>
      <c r="Q81" s="811"/>
      <c r="R81" s="811"/>
      <c r="S81" s="811"/>
      <c r="T81" s="812"/>
      <c r="U81" s="816"/>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0</v>
      </c>
      <c r="AD82" s="823"/>
      <c r="AE82" s="824"/>
      <c r="AF82" s="828" t="s">
        <v>85</v>
      </c>
      <c r="AG82" s="828" t="s">
        <v>69</v>
      </c>
      <c r="AH82" s="779" t="s">
        <v>38</v>
      </c>
      <c r="AI82" s="552" t="str">
        <f>IF(U81=0,"",IF(AND(AC82&gt;=200/3,AC82&lt;=100),"○","×"))</f>
        <v/>
      </c>
      <c r="AJ82" s="221"/>
      <c r="AK82" s="155"/>
      <c r="AL82" s="221"/>
      <c r="AM82" s="780" t="s">
        <v>2340</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2159</v>
      </c>
      <c r="G83" s="787"/>
      <c r="H83" s="787"/>
      <c r="I83" s="787"/>
      <c r="J83" s="787"/>
      <c r="K83" s="787"/>
      <c r="L83" s="787"/>
      <c r="M83" s="787"/>
      <c r="N83" s="787"/>
      <c r="O83" s="787"/>
      <c r="P83" s="787"/>
      <c r="Q83" s="787"/>
      <c r="R83" s="787"/>
      <c r="S83" s="787"/>
      <c r="T83" s="787"/>
      <c r="U83" s="792"/>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91</v>
      </c>
      <c r="D86" s="804"/>
      <c r="E86" s="810" t="s">
        <v>92</v>
      </c>
      <c r="F86" s="811"/>
      <c r="G86" s="811"/>
      <c r="H86" s="811"/>
      <c r="I86" s="811"/>
      <c r="J86" s="811"/>
      <c r="K86" s="811"/>
      <c r="L86" s="811"/>
      <c r="M86" s="811"/>
      <c r="N86" s="811"/>
      <c r="O86" s="811"/>
      <c r="P86" s="811"/>
      <c r="Q86" s="811"/>
      <c r="R86" s="811"/>
      <c r="S86" s="811"/>
      <c r="T86" s="812"/>
      <c r="U86" s="816"/>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0</v>
      </c>
      <c r="AD87" s="823"/>
      <c r="AE87" s="824"/>
      <c r="AF87" s="828" t="s">
        <v>85</v>
      </c>
      <c r="AG87" s="828" t="s">
        <v>69</v>
      </c>
      <c r="AH87" s="779" t="s">
        <v>38</v>
      </c>
      <c r="AI87" s="552" t="str">
        <f>IF(U86=0,"",IF(AND(AC87&gt;=200/3,AC82&lt;=100),"○","×"))</f>
        <v/>
      </c>
      <c r="AJ87" s="221"/>
      <c r="AK87" s="221"/>
      <c r="AL87" s="221"/>
      <c r="AM87" s="780" t="s">
        <v>2160</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2161</v>
      </c>
      <c r="G88" s="787"/>
      <c r="H88" s="787"/>
      <c r="I88" s="787"/>
      <c r="J88" s="787"/>
      <c r="K88" s="787"/>
      <c r="L88" s="787"/>
      <c r="M88" s="787"/>
      <c r="N88" s="787"/>
      <c r="O88" s="787"/>
      <c r="P88" s="787"/>
      <c r="Q88" s="787"/>
      <c r="R88" s="787"/>
      <c r="S88" s="787"/>
      <c r="T88" s="787"/>
      <c r="U88" s="792"/>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94</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6" t="str">
        <f>IF(SUM('別紙様式6-2 事業所個票１:事業所個票10'!CI4)=0,"該当","")</f>
        <v>該当</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99</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100</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2087</v>
      </c>
      <c r="AO99" s="736"/>
      <c r="AP99" s="736"/>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6" t="s">
        <v>2088</v>
      </c>
      <c r="AO100" s="736"/>
      <c r="AP100" s="736"/>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105</v>
      </c>
      <c r="D103" s="741"/>
      <c r="E103" s="741"/>
      <c r="F103" s="741"/>
      <c r="G103" s="741"/>
      <c r="H103" s="741"/>
      <c r="I103" s="741"/>
      <c r="J103" s="741"/>
      <c r="K103" s="741"/>
      <c r="L103" s="224"/>
      <c r="M103" s="702"/>
      <c r="N103" s="703"/>
      <c r="O103" s="773" t="s">
        <v>2234</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2010</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106</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107</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9"/>
      <c r="C107" s="280" t="s">
        <v>101</v>
      </c>
      <c r="D107" s="760" t="s">
        <v>2208</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2087</v>
      </c>
      <c r="AO107" s="736"/>
      <c r="AP107" s="736"/>
      <c r="AQ107" s="157"/>
      <c r="AR107" s="69" t="b">
        <v>0</v>
      </c>
      <c r="AS107" s="736" t="s">
        <v>2089</v>
      </c>
      <c r="AT107" s="736"/>
      <c r="AU107" s="736"/>
    </row>
    <row r="108" spans="1:55" s="165" customFormat="1" ht="25.5" customHeight="1" thickBot="1">
      <c r="A108" s="164"/>
      <c r="B108" s="759"/>
      <c r="C108" s="711"/>
      <c r="D108" s="713" t="s">
        <v>108</v>
      </c>
      <c r="E108" s="714"/>
      <c r="F108" s="714"/>
      <c r="G108" s="714"/>
      <c r="H108" s="746"/>
      <c r="I108" s="748" t="s">
        <v>32</v>
      </c>
      <c r="J108" s="750" t="s">
        <v>2228</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0</v>
      </c>
      <c r="AN108" s="736" t="s">
        <v>2088</v>
      </c>
      <c r="AO108" s="736"/>
      <c r="AP108" s="736"/>
      <c r="AQ108" s="301"/>
      <c r="AR108" s="69" t="b">
        <v>0</v>
      </c>
      <c r="AS108" s="736" t="s">
        <v>2090</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2341</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2162</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109</v>
      </c>
      <c r="K110" s="303"/>
      <c r="L110" s="303"/>
      <c r="M110" s="303"/>
      <c r="N110" s="303"/>
      <c r="O110" s="303"/>
      <c r="P110" s="303"/>
      <c r="Q110" s="303"/>
      <c r="R110" s="303"/>
      <c r="S110" s="768" t="s">
        <v>110</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2342</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2163</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2164</v>
      </c>
      <c r="D114" s="741"/>
      <c r="E114" s="741"/>
      <c r="F114" s="741"/>
      <c r="G114" s="741"/>
      <c r="H114" s="741"/>
      <c r="I114" s="741"/>
      <c r="J114" s="741"/>
      <c r="K114" s="741"/>
      <c r="L114" s="224"/>
      <c r="M114" s="702"/>
      <c r="N114" s="703"/>
      <c r="O114" s="742" t="s">
        <v>111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2011</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6" t="s">
        <v>2089</v>
      </c>
      <c r="AT117" s="736"/>
      <c r="AU117" s="736"/>
    </row>
    <row r="118" spans="1:55" s="165" customFormat="1" ht="20.25" customHeight="1" thickBot="1">
      <c r="A118" s="164"/>
      <c r="B118" s="702"/>
      <c r="C118" s="703"/>
      <c r="D118" s="737" t="s">
        <v>107</v>
      </c>
      <c r="E118" s="737"/>
      <c r="F118" s="737"/>
      <c r="G118" s="737"/>
      <c r="H118" s="737"/>
      <c r="I118" s="737"/>
      <c r="J118" s="737"/>
      <c r="K118" s="737"/>
      <c r="L118" s="737"/>
      <c r="M118" s="737"/>
      <c r="N118" s="737"/>
      <c r="O118" s="737"/>
      <c r="P118" s="737"/>
      <c r="Q118" s="738"/>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6" t="s">
        <v>2087</v>
      </c>
      <c r="AO118" s="736"/>
      <c r="AP118" s="736"/>
      <c r="AR118" s="69" t="b">
        <v>0</v>
      </c>
      <c r="AS118" s="736" t="s">
        <v>2090</v>
      </c>
      <c r="AT118" s="736"/>
      <c r="AU118" s="736"/>
    </row>
    <row r="119" spans="1:55" s="165" customFormat="1" ht="28.5" customHeight="1" thickBot="1">
      <c r="A119" s="164"/>
      <c r="B119" s="280" t="s">
        <v>101</v>
      </c>
      <c r="C119" s="739" t="s">
        <v>2210</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2088</v>
      </c>
      <c r="AO119" s="736"/>
      <c r="AP119" s="736"/>
      <c r="AR119" s="69" t="b">
        <v>0</v>
      </c>
      <c r="AS119" s="736" t="s">
        <v>2091</v>
      </c>
      <c r="AT119" s="736"/>
      <c r="AU119" s="736"/>
    </row>
    <row r="120" spans="1:55" s="165" customFormat="1" ht="25.5" customHeight="1">
      <c r="A120" s="164"/>
      <c r="B120" s="711"/>
      <c r="C120" s="713" t="s">
        <v>114</v>
      </c>
      <c r="D120" s="714"/>
      <c r="E120" s="714"/>
      <c r="F120" s="714"/>
      <c r="G120" s="316"/>
      <c r="H120" s="317" t="s">
        <v>32</v>
      </c>
      <c r="I120" s="719" t="s">
        <v>115</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2165</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116</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117</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102</v>
      </c>
      <c r="C123" s="698" t="s">
        <v>2209</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2166</v>
      </c>
      <c r="C125" s="701"/>
      <c r="D125" s="701"/>
      <c r="E125" s="701"/>
      <c r="F125" s="701"/>
      <c r="G125" s="701"/>
      <c r="H125" s="701"/>
      <c r="I125" s="701"/>
      <c r="J125" s="701"/>
      <c r="K125" s="701"/>
      <c r="L125" s="224"/>
      <c r="M125" s="702"/>
      <c r="N125" s="703"/>
      <c r="O125" s="704" t="s">
        <v>118</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2012</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119</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121</v>
      </c>
      <c r="C129" s="928"/>
      <c r="D129" s="928"/>
      <c r="E129" s="928"/>
      <c r="F129" s="928"/>
      <c r="G129" s="928"/>
      <c r="H129" s="928"/>
      <c r="I129" s="928"/>
      <c r="J129" s="928"/>
      <c r="K129" s="928"/>
      <c r="L129" s="706" t="s">
        <v>2176</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2178</v>
      </c>
      <c r="AD129" s="709" t="str">
        <f>IF(AB130=0,"",IF(AB129&gt;=AB130,"○","×"))</f>
        <v/>
      </c>
      <c r="AE129" s="155"/>
      <c r="AF129" s="155"/>
      <c r="AG129" s="155"/>
      <c r="AH129" s="155"/>
      <c r="AI129" s="155"/>
      <c r="AJ129" s="155"/>
      <c r="AK129" s="155"/>
      <c r="AL129" s="155"/>
      <c r="AM129" s="326" t="str">
        <f>IF(OR(AD129="×",AD131="×"),"×","")</f>
        <v/>
      </c>
    </row>
    <row r="130" spans="1:56" ht="24.75" customHeight="1" thickBot="1">
      <c r="A130" s="155"/>
      <c r="B130" s="958"/>
      <c r="C130" s="959"/>
      <c r="D130" s="959"/>
      <c r="E130" s="959"/>
      <c r="F130" s="959"/>
      <c r="G130" s="959"/>
      <c r="H130" s="959"/>
      <c r="I130" s="959"/>
      <c r="J130" s="959"/>
      <c r="K130" s="959"/>
      <c r="L130" s="706" t="s">
        <v>2177</v>
      </c>
      <c r="M130" s="706"/>
      <c r="N130" s="706"/>
      <c r="O130" s="706"/>
      <c r="P130" s="706"/>
      <c r="Q130" s="706"/>
      <c r="R130" s="706"/>
      <c r="S130" s="706"/>
      <c r="T130" s="706"/>
      <c r="U130" s="706"/>
      <c r="V130" s="706"/>
      <c r="W130" s="706"/>
      <c r="X130" s="706"/>
      <c r="Y130" s="706"/>
      <c r="Z130" s="706"/>
      <c r="AA130" s="707"/>
      <c r="AB130" s="325">
        <f>SUM('別紙様式6-2 事業所個票１:事業所個票10'!CI6)</f>
        <v>0</v>
      </c>
      <c r="AC130" s="708"/>
      <c r="AD130" s="710"/>
      <c r="AE130" s="155"/>
      <c r="AF130" s="155"/>
      <c r="AG130" s="155"/>
      <c r="AH130" s="155"/>
      <c r="AI130" s="155"/>
      <c r="AJ130" s="155"/>
      <c r="AK130" s="155"/>
      <c r="AL130" s="155"/>
    </row>
    <row r="131" spans="1:56" ht="24.75" customHeight="1" thickBot="1">
      <c r="A131" s="155"/>
      <c r="B131" s="651" t="s">
        <v>2167</v>
      </c>
      <c r="C131" s="652"/>
      <c r="D131" s="652"/>
      <c r="E131" s="652"/>
      <c r="F131" s="652"/>
      <c r="G131" s="652"/>
      <c r="H131" s="652"/>
      <c r="I131" s="652"/>
      <c r="J131" s="652"/>
      <c r="K131" s="652"/>
      <c r="L131" s="706" t="s">
        <v>2176</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2178</v>
      </c>
      <c r="AD131" s="709" t="str">
        <f>IF(AB132=0,"",IF(AB131&gt;=AB132,"○","×"))</f>
        <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2177</v>
      </c>
      <c r="M132" s="706"/>
      <c r="N132" s="706"/>
      <c r="O132" s="706"/>
      <c r="P132" s="706"/>
      <c r="Q132" s="706"/>
      <c r="R132" s="706"/>
      <c r="S132" s="706"/>
      <c r="T132" s="706"/>
      <c r="U132" s="706"/>
      <c r="V132" s="706"/>
      <c r="W132" s="706"/>
      <c r="X132" s="706"/>
      <c r="Y132" s="706"/>
      <c r="Z132" s="706"/>
      <c r="AA132" s="707"/>
      <c r="AB132" s="325">
        <f>SUM('別紙様式6-2 事業所個票１:事業所個票10'!CI6)</f>
        <v>0</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8" t="s">
        <v>2168</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124</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2171</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126</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127</v>
      </c>
      <c r="C143" s="694"/>
      <c r="D143" s="694"/>
      <c r="E143" s="694"/>
      <c r="F143" s="694"/>
      <c r="G143" s="694"/>
      <c r="H143" s="694"/>
      <c r="I143" s="694"/>
      <c r="J143" s="694"/>
      <c r="K143" s="694"/>
      <c r="L143" s="694"/>
      <c r="M143" s="694"/>
      <c r="N143" s="694"/>
      <c r="O143" s="694"/>
      <c r="P143" s="694"/>
      <c r="Q143" s="695"/>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2179</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128</v>
      </c>
      <c r="C144" s="685"/>
      <c r="D144" s="685"/>
      <c r="E144" s="685"/>
      <c r="F144" s="685"/>
      <c r="G144" s="685"/>
      <c r="H144" s="685"/>
      <c r="I144" s="685"/>
      <c r="J144" s="685"/>
      <c r="K144" s="685"/>
      <c r="L144" s="685"/>
      <c r="M144" s="685"/>
      <c r="N144" s="685"/>
      <c r="O144" s="685"/>
      <c r="P144" s="685"/>
      <c r="Q144" s="686"/>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2180</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129</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該当</v>
      </c>
      <c r="AJ147" s="676"/>
      <c r="AK147" s="677"/>
      <c r="AL147" s="164"/>
    </row>
    <row r="148" spans="1:55" s="165" customFormat="1" ht="24" customHeight="1">
      <c r="A148" s="164"/>
      <c r="B148" s="254" t="s">
        <v>82</v>
      </c>
      <c r="C148" s="674" t="s">
        <v>131</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
      </c>
      <c r="AJ150" s="676"/>
      <c r="AK150" s="677"/>
      <c r="AL150" s="164"/>
    </row>
    <row r="151" spans="1:55" s="165" customFormat="1" ht="39" customHeight="1" thickBot="1">
      <c r="A151" s="164"/>
      <c r="B151" s="254" t="s">
        <v>82</v>
      </c>
      <c r="C151" s="674" t="s">
        <v>2227</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2213</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133</v>
      </c>
      <c r="C153" s="679"/>
      <c r="D153" s="679"/>
      <c r="E153" s="680"/>
      <c r="F153" s="681" t="s">
        <v>134</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4" t="s">
        <v>2013</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135</v>
      </c>
      <c r="C154" s="652"/>
      <c r="D154" s="652"/>
      <c r="E154" s="653"/>
      <c r="F154" s="359"/>
      <c r="G154" s="671" t="s">
        <v>2212</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4"/>
      <c r="C155" s="655"/>
      <c r="D155" s="655"/>
      <c r="E155" s="656"/>
      <c r="F155" s="360"/>
      <c r="G155" s="669" t="s">
        <v>136</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3"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137</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3"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138</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1" t="s">
        <v>139</v>
      </c>
      <c r="C158" s="652"/>
      <c r="D158" s="652"/>
      <c r="E158" s="653"/>
      <c r="F158" s="364"/>
      <c r="G158" s="668" t="s">
        <v>2218</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4"/>
      <c r="C159" s="655"/>
      <c r="D159" s="655"/>
      <c r="E159" s="656"/>
      <c r="F159" s="360"/>
      <c r="G159" s="669" t="s">
        <v>140</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3"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141</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3"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142</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1" t="s">
        <v>143</v>
      </c>
      <c r="C162" s="652"/>
      <c r="D162" s="652"/>
      <c r="E162" s="653"/>
      <c r="F162" s="368"/>
      <c r="G162" s="668" t="s">
        <v>144</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4"/>
      <c r="C163" s="655"/>
      <c r="D163" s="655"/>
      <c r="E163" s="656"/>
      <c r="F163" s="360"/>
      <c r="G163" s="669" t="s">
        <v>145</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3"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146</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3"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7"/>
      <c r="C166" s="658"/>
      <c r="D166" s="658"/>
      <c r="E166" s="659"/>
      <c r="F166" s="362"/>
      <c r="G166" s="665" t="s">
        <v>2211</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1" t="s">
        <v>148</v>
      </c>
      <c r="C167" s="652"/>
      <c r="D167" s="652"/>
      <c r="E167" s="653"/>
      <c r="F167" s="364"/>
      <c r="G167" s="666" t="s">
        <v>2217</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4"/>
      <c r="C168" s="655"/>
      <c r="D168" s="655"/>
      <c r="E168" s="656"/>
      <c r="F168" s="360"/>
      <c r="G168" s="662" t="s">
        <v>149</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3"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150</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3"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151</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1" t="s">
        <v>152</v>
      </c>
      <c r="C171" s="652"/>
      <c r="D171" s="652"/>
      <c r="E171" s="653"/>
      <c r="F171" s="368"/>
      <c r="G171" s="660" t="s">
        <v>153</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4"/>
      <c r="C172" s="655"/>
      <c r="D172" s="655"/>
      <c r="E172" s="656"/>
      <c r="F172" s="360"/>
      <c r="G172" s="662" t="s">
        <v>154</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3" t="b">
        <v>0</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155</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3"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156</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1" t="s">
        <v>157</v>
      </c>
      <c r="C175" s="652"/>
      <c r="D175" s="652"/>
      <c r="E175" s="653"/>
      <c r="F175" s="368"/>
      <c r="G175" s="660" t="s">
        <v>2216</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4"/>
      <c r="C176" s="655"/>
      <c r="D176" s="655"/>
      <c r="E176" s="656"/>
      <c r="F176" s="360"/>
      <c r="G176" s="662" t="s">
        <v>158</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3"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2215</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3"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2214</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159</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7" t="s">
        <v>162</v>
      </c>
      <c r="C182" s="628"/>
      <c r="D182" s="628"/>
      <c r="E182" s="629" t="b">
        <v>0</v>
      </c>
      <c r="F182" s="359"/>
      <c r="G182" s="619" t="s">
        <v>2219</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0</v>
      </c>
      <c r="AN182" s="634" t="s">
        <v>161</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2220</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165</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166</v>
      </c>
      <c r="AF187" s="646"/>
      <c r="AG187" s="646"/>
      <c r="AH187" s="646"/>
      <c r="AI187" s="646"/>
      <c r="AJ187" s="647"/>
      <c r="AK187" s="357" t="str">
        <f>IF(AND(AM188=TRUE,OR(Q20=0,AM189=TRUE),AM190=TRUE,AM191=TRUE,AM192=TRUE,AM193=TRUE),"○","×")</f>
        <v>×</v>
      </c>
      <c r="AL187" s="155"/>
      <c r="AM187" s="648" t="s">
        <v>2014</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167</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168</v>
      </c>
      <c r="AF188" s="622"/>
      <c r="AG188" s="622"/>
      <c r="AH188" s="622"/>
      <c r="AI188" s="622"/>
      <c r="AJ188" s="622"/>
      <c r="AK188" s="623"/>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2236</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168</v>
      </c>
      <c r="AF189" s="612"/>
      <c r="AG189" s="612"/>
      <c r="AH189" s="612"/>
      <c r="AI189" s="612"/>
      <c r="AJ189" s="612"/>
      <c r="AK189" s="613"/>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169</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170</v>
      </c>
      <c r="AF190" s="612"/>
      <c r="AG190" s="612"/>
      <c r="AH190" s="612"/>
      <c r="AI190" s="612"/>
      <c r="AJ190" s="612"/>
      <c r="AK190" s="613"/>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171</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172</v>
      </c>
      <c r="AF191" s="609"/>
      <c r="AG191" s="609"/>
      <c r="AH191" s="609"/>
      <c r="AI191" s="609"/>
      <c r="AJ191" s="609"/>
      <c r="AK191" s="610"/>
      <c r="AL191" s="155"/>
      <c r="AM191" s="69" t="b">
        <v>0</v>
      </c>
    </row>
    <row r="192" spans="1:59" s="165" customFormat="1" ht="23.25" customHeight="1">
      <c r="A192" s="164"/>
      <c r="B192" s="368"/>
      <c r="C192" s="606" t="s">
        <v>173</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174</v>
      </c>
      <c r="AF192" s="612"/>
      <c r="AG192" s="612"/>
      <c r="AH192" s="612"/>
      <c r="AI192" s="612"/>
      <c r="AJ192" s="612"/>
      <c r="AK192" s="613"/>
      <c r="AL192" s="155"/>
      <c r="AM192" s="69" t="b">
        <v>0</v>
      </c>
      <c r="AN192" s="382"/>
      <c r="AO192" s="382"/>
      <c r="AP192" s="382"/>
    </row>
    <row r="193" spans="1:59" s="165" customFormat="1" ht="13.5" customHeight="1" thickBot="1">
      <c r="A193" s="164"/>
      <c r="B193" s="372"/>
      <c r="C193" s="614" t="s">
        <v>175</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176</v>
      </c>
      <c r="AF193" s="617"/>
      <c r="AG193" s="617"/>
      <c r="AH193" s="617"/>
      <c r="AI193" s="617"/>
      <c r="AJ193" s="617"/>
      <c r="AK193" s="61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600" t="s">
        <v>2221</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179</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c r="F201" s="603"/>
      <c r="G201" s="393" t="s">
        <v>73</v>
      </c>
      <c r="H201" s="602"/>
      <c r="I201" s="603"/>
      <c r="J201" s="393" t="s">
        <v>181</v>
      </c>
      <c r="K201" s="602"/>
      <c r="L201" s="603"/>
      <c r="M201" s="393" t="s">
        <v>182</v>
      </c>
      <c r="N201" s="381"/>
      <c r="O201" s="604" t="s">
        <v>20</v>
      </c>
      <c r="P201" s="604"/>
      <c r="Q201" s="604"/>
      <c r="R201" s="605" t="str">
        <f>IF(H7="","",H7)</f>
        <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183</v>
      </c>
      <c r="P202" s="596"/>
      <c r="Q202" s="596"/>
      <c r="R202" s="597" t="s">
        <v>22</v>
      </c>
      <c r="S202" s="597"/>
      <c r="T202" s="598"/>
      <c r="U202" s="598"/>
      <c r="V202" s="598"/>
      <c r="W202" s="598"/>
      <c r="X202" s="598"/>
      <c r="Y202" s="599" t="s">
        <v>23</v>
      </c>
      <c r="Z202" s="599"/>
      <c r="AA202" s="598"/>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187</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188</v>
      </c>
      <c r="C210" s="587" t="s">
        <v>189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190</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191</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192</v>
      </c>
      <c r="C213" s="590" t="s">
        <v>193</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194</v>
      </c>
      <c r="C214" s="593" t="s">
        <v>195</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2226</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188</v>
      </c>
      <c r="C217" s="571" t="s">
        <v>196</v>
      </c>
      <c r="D217" s="572"/>
      <c r="E217" s="572"/>
      <c r="F217" s="572"/>
      <c r="G217" s="572"/>
      <c r="H217" s="572"/>
      <c r="I217" s="573"/>
      <c r="J217" s="574" t="s">
        <v>197</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192</v>
      </c>
      <c r="C218" s="567" t="s">
        <v>198</v>
      </c>
      <c r="D218" s="567"/>
      <c r="E218" s="567"/>
      <c r="F218" s="567"/>
      <c r="G218" s="567"/>
      <c r="H218" s="567"/>
      <c r="I218" s="567"/>
      <c r="J218" s="568" t="s">
        <v>199</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200</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2225</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
      </c>
      <c r="AL220" s="421"/>
      <c r="AM220" s="157"/>
    </row>
    <row r="221" spans="1:60" s="375" customFormat="1" ht="25.5" customHeight="1">
      <c r="A221" s="371"/>
      <c r="B221" s="566"/>
      <c r="C221" s="567"/>
      <c r="D221" s="567"/>
      <c r="E221" s="567"/>
      <c r="F221" s="567"/>
      <c r="G221" s="567"/>
      <c r="H221" s="567"/>
      <c r="I221" s="567"/>
      <c r="J221" s="568" t="s">
        <v>201</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
      </c>
      <c r="AL221" s="421"/>
      <c r="AM221" s="157"/>
    </row>
    <row r="222" spans="1:60" s="375" customFormat="1" ht="48.75" customHeight="1">
      <c r="A222" s="371"/>
      <c r="B222" s="566" t="s">
        <v>194</v>
      </c>
      <c r="C222" s="567" t="s">
        <v>203</v>
      </c>
      <c r="D222" s="567"/>
      <c r="E222" s="567"/>
      <c r="F222" s="567"/>
      <c r="G222" s="567"/>
      <c r="H222" s="567"/>
      <c r="I222" s="567"/>
      <c r="J222" s="568" t="s">
        <v>2224</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2223</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7" t="s">
        <v>204</v>
      </c>
      <c r="D224" s="567"/>
      <c r="E224" s="567"/>
      <c r="F224" s="567"/>
      <c r="G224" s="567"/>
      <c r="H224" s="567"/>
      <c r="I224" s="567"/>
      <c r="J224" s="568" t="s">
        <v>205</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
      </c>
      <c r="AL224" s="155"/>
      <c r="AM224" s="157"/>
    </row>
    <row r="225" spans="1:60" s="165" customFormat="1" ht="36" customHeight="1">
      <c r="A225" s="164"/>
      <c r="B225" s="417" t="s">
        <v>2173</v>
      </c>
      <c r="C225" s="567" t="s">
        <v>206</v>
      </c>
      <c r="D225" s="567"/>
      <c r="E225" s="567"/>
      <c r="F225" s="567"/>
      <c r="G225" s="567"/>
      <c r="H225" s="567"/>
      <c r="I225" s="567"/>
      <c r="J225" s="568" t="s">
        <v>207</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2174</v>
      </c>
      <c r="C226" s="567" t="s">
        <v>209</v>
      </c>
      <c r="D226" s="567"/>
      <c r="E226" s="567"/>
      <c r="F226" s="567"/>
      <c r="G226" s="567"/>
      <c r="H226" s="567"/>
      <c r="I226" s="567"/>
      <c r="J226" s="574" t="s">
        <v>2222</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208</v>
      </c>
      <c r="C227" s="567" t="s">
        <v>210</v>
      </c>
      <c r="D227" s="567"/>
      <c r="E227" s="567"/>
      <c r="F227" s="567"/>
      <c r="G227" s="567"/>
      <c r="H227" s="567"/>
      <c r="I227" s="567"/>
      <c r="J227" s="574" t="s">
        <v>211</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212</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213</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214</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2093</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00000000-0002-0000-0000-000000000000}">
      <formula1>"令和,平成"</formula1>
    </dataValidation>
    <dataValidation imeMode="hiragana" allowBlank="1" showInputMessage="1" showErrorMessage="1" sqref="X203:X204 T202 U46 T47 T45" xr:uid="{00000000-0002-0000-0000-000001000000}"/>
    <dataValidation imeMode="halfAlpha" allowBlank="1" showInputMessage="1" showErrorMessage="1" sqref="K201:L201 E201:F201 H201:I201 B13 L13 Q43 AA43 T43 AD43" xr:uid="{00000000-0002-0000-0000-000002000000}"/>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J73"/>
  <sheetViews>
    <sheetView showGridLines="0" view="pageBreakPreview" topLeftCell="A31" zoomScaleNormal="53" zoomScaleSheetLayoutView="100" workbookViewId="0">
      <selection activeCell="B5" sqref="B5:F5"/>
    </sheetView>
  </sheetViews>
  <sheetFormatPr defaultColWidth="9"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2331</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00000000-0002-0000-0900-000000000000}">
      <formula1>サービス名</formula1>
    </dataValidation>
    <dataValidation type="list" allowBlank="1" showInputMessage="1" showErrorMessage="1" sqref="M5:O5" xr:uid="{00000000-0002-0000-0900-000001000000}">
      <formula1>INDIRECT(J5)</formula1>
    </dataValidation>
    <dataValidation type="list" allowBlank="1" showInputMessage="1" showErrorMessage="1" sqref="M15:M16" xr:uid="{00000000-0002-0000-0900-000002000000}">
      <formula1>"1,2,3,6,7,8,9,10,11,12"</formula1>
    </dataValidation>
    <dataValidation type="list" allowBlank="1" showInputMessage="1" showErrorMessage="1" sqref="K15:K16 D15:D16" xr:uid="{00000000-0002-0000-09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900-000004000000}">
      <formula1>10</formula1>
    </dataValidation>
    <dataValidation type="list" allowBlank="1" showInputMessage="1" showErrorMessage="1" sqref="AD41:AH41" xr:uid="{00000000-0002-0000-0900-000005000000}">
      <formula1>INDIRECT(BF1)</formula1>
    </dataValidation>
    <dataValidation type="list" allowBlank="1" showInputMessage="1" showErrorMessage="1" sqref="AL41:AP41" xr:uid="{00000000-0002-0000-0900-000006000000}">
      <formula1>INDIRECT(BF1)</formula1>
    </dataValidation>
    <dataValidation type="whole" operator="greaterThanOrEqual" allowBlank="1" showInputMessage="1" showErrorMessage="1" prompt="要件を満たす職員数を記入してください。" sqref="AG37:AH37 AO37:AP37" xr:uid="{00000000-0002-0000-0900-000007000000}">
      <formula1>0</formula1>
    </dataValidation>
  </dataValidations>
  <printOptions horizontalCentered="1"/>
  <pageMargins left="0.59055118110236227" right="0.59055118110236227" top="0.59055118110236227" bottom="0.59055118110236227"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19050</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19050</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19050</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209550</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247650</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9525</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9525</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209550</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247650</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133350</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133350</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19050</xdr:rowOff>
                  </from>
                  <to>
                    <xdr:col>37</xdr:col>
                    <xdr:colOff>114300</xdr:colOff>
                    <xdr:row>24</xdr:row>
                    <xdr:rowOff>238125</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19050</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247650</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8000000}">
          <x14:formula1>
            <xm:f>【参考】数式用3!$A$3:$A$49</xm:f>
          </x14:formula1>
          <xm:sqref>J5:L5</xm:sqref>
        </x14:dataValidation>
        <x14:dataValidation type="list" allowBlank="1" showInputMessage="1" showErrorMessage="1" xr:uid="{00000000-0002-0000-0900-000009000000}">
          <x14:formula1>
            <xm:f>【参考】数式用!$I$4:$J$4</xm:f>
          </x14:formula1>
          <xm:sqref>L9</xm:sqref>
        </x14:dataValidation>
        <x14:dataValidation type="list" allowBlank="1" showInputMessage="1" showErrorMessage="1" xr:uid="{00000000-0002-0000-0900-00000A000000}">
          <x14:formula1>
            <xm:f>【参考】数式用!$F$4:$H$4</xm:f>
          </x14:formula1>
          <xm:sqref>G9</xm:sqref>
        </x14:dataValidation>
        <x14:dataValidation type="list" allowBlank="1" showInputMessage="1" showErrorMessage="1" xr:uid="{00000000-0002-0000-0900-00000B000000}">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J73"/>
  <sheetViews>
    <sheetView showGridLines="0" view="pageBreakPreview" topLeftCell="A40" zoomScaleNormal="53" zoomScaleSheetLayoutView="100" workbookViewId="0">
      <selection activeCell="B5" sqref="B5:F5"/>
    </sheetView>
  </sheetViews>
  <sheetFormatPr defaultColWidth="9"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2332</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00000000-0002-0000-0A00-000000000000}">
      <formula1>サービス名</formula1>
    </dataValidation>
    <dataValidation type="list" allowBlank="1" showInputMessage="1" showErrorMessage="1" sqref="M5:O5" xr:uid="{00000000-0002-0000-0A00-000001000000}">
      <formula1>INDIRECT(J5)</formula1>
    </dataValidation>
    <dataValidation type="list" allowBlank="1" showInputMessage="1" showErrorMessage="1" sqref="M15:M16" xr:uid="{00000000-0002-0000-0A00-000002000000}">
      <formula1>"1,2,3,6,7,8,9,10,11,12"</formula1>
    </dataValidation>
    <dataValidation type="list" allowBlank="1" showInputMessage="1" showErrorMessage="1" sqref="K15:K16 D15:D16" xr:uid="{00000000-0002-0000-0A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A00-000004000000}">
      <formula1>10</formula1>
    </dataValidation>
    <dataValidation type="list" allowBlank="1" showInputMessage="1" showErrorMessage="1" sqref="AD41:AH41" xr:uid="{00000000-0002-0000-0A00-000005000000}">
      <formula1>INDIRECT(BF1)</formula1>
    </dataValidation>
    <dataValidation type="list" allowBlank="1" showInputMessage="1" showErrorMessage="1" sqref="AL41:AP41" xr:uid="{00000000-0002-0000-0A00-000006000000}">
      <formula1>INDIRECT(BF1)</formula1>
    </dataValidation>
    <dataValidation type="whole" operator="greaterThanOrEqual" allowBlank="1" showInputMessage="1" showErrorMessage="1" prompt="要件を満たす職員数を記入してください。" sqref="AG37:AH37 AO37:AP37" xr:uid="{00000000-0002-0000-0A00-000007000000}">
      <formula1>0</formula1>
    </dataValidation>
  </dataValidations>
  <printOptions horizontalCentered="1"/>
  <pageMargins left="0.59055118110236227" right="0.59055118110236227" top="0.59055118110236227" bottom="0.59055118110236227"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19050</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19050</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19050</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209550</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247650</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9525</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9525</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209550</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247650</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133350</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133350</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19050</xdr:rowOff>
                  </from>
                  <to>
                    <xdr:col>37</xdr:col>
                    <xdr:colOff>114300</xdr:colOff>
                    <xdr:row>24</xdr:row>
                    <xdr:rowOff>238125</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19050</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247650</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8000000}">
          <x14:formula1>
            <xm:f>【参考】数式用3!$A$3:$A$49</xm:f>
          </x14:formula1>
          <xm:sqref>J5:L5</xm:sqref>
        </x14:dataValidation>
        <x14:dataValidation type="list" allowBlank="1" showInputMessage="1" showErrorMessage="1" xr:uid="{00000000-0002-0000-0A00-000009000000}">
          <x14:formula1>
            <xm:f>【参考】数式用!$I$4:$J$4</xm:f>
          </x14:formula1>
          <xm:sqref>L9</xm:sqref>
        </x14:dataValidation>
        <x14:dataValidation type="list" allowBlank="1" showInputMessage="1" showErrorMessage="1" xr:uid="{00000000-0002-0000-0A00-00000A000000}">
          <x14:formula1>
            <xm:f>【参考】数式用!$F$4:$H$4</xm:f>
          </x14:formula1>
          <xm:sqref>G9</xm:sqref>
        </x14:dataValidation>
        <x14:dataValidation type="list" allowBlank="1" showInputMessage="1" showErrorMessage="1" xr:uid="{00000000-0002-0000-0A00-00000B000000}">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33" t="s">
        <v>223</v>
      </c>
      <c r="B2" s="1235" t="s">
        <v>2238</v>
      </c>
      <c r="C2" s="1236"/>
      <c r="D2" s="1236"/>
      <c r="E2" s="1237"/>
      <c r="F2" s="1238" t="s">
        <v>2239</v>
      </c>
      <c r="G2" s="1239"/>
      <c r="H2" s="1239"/>
      <c r="I2" s="1233" t="s">
        <v>2240</v>
      </c>
      <c r="J2" s="1240"/>
      <c r="K2" s="1243" t="s">
        <v>2241</v>
      </c>
      <c r="L2" s="1244"/>
      <c r="M2" s="1244"/>
      <c r="N2" s="1244"/>
      <c r="O2" s="1244"/>
      <c r="P2" s="1244"/>
      <c r="Q2" s="1244"/>
      <c r="R2" s="1244"/>
      <c r="S2" s="1244"/>
      <c r="T2" s="1244"/>
      <c r="U2" s="1244"/>
      <c r="V2" s="1244"/>
      <c r="W2" s="1244"/>
      <c r="X2" s="1244"/>
      <c r="Y2" s="1244"/>
      <c r="Z2" s="1244"/>
      <c r="AA2" s="1244"/>
      <c r="AB2" s="1245"/>
      <c r="AC2" s="1230" t="s">
        <v>2242</v>
      </c>
      <c r="AD2" s="447"/>
      <c r="AE2" s="1226" t="s">
        <v>223</v>
      </c>
      <c r="AF2" s="1228" t="s">
        <v>2276</v>
      </c>
      <c r="AH2" s="442" t="s">
        <v>2243</v>
      </c>
      <c r="AI2" s="443" t="s">
        <v>2243</v>
      </c>
      <c r="AK2" s="449" t="s">
        <v>180</v>
      </c>
      <c r="AM2" s="449" t="s">
        <v>16</v>
      </c>
      <c r="AO2" s="450" t="s">
        <v>225</v>
      </c>
      <c r="AQ2" s="1220" t="s">
        <v>2007</v>
      </c>
      <c r="AR2" s="1223" t="s">
        <v>224</v>
      </c>
    </row>
    <row r="3" spans="1:44" ht="51.75" customHeight="1" thickBot="1">
      <c r="A3" s="1234"/>
      <c r="B3" s="1246" t="s">
        <v>227</v>
      </c>
      <c r="C3" s="1247"/>
      <c r="D3" s="1247"/>
      <c r="E3" s="1248"/>
      <c r="F3" s="1249" t="s">
        <v>228</v>
      </c>
      <c r="G3" s="1249"/>
      <c r="H3" s="1249"/>
      <c r="I3" s="1241"/>
      <c r="J3" s="1242"/>
      <c r="K3" s="1250" t="s">
        <v>229</v>
      </c>
      <c r="L3" s="1251"/>
      <c r="M3" s="1251"/>
      <c r="N3" s="1251"/>
      <c r="O3" s="1251"/>
      <c r="P3" s="1251"/>
      <c r="Q3" s="1251"/>
      <c r="R3" s="1251"/>
      <c r="S3" s="1251"/>
      <c r="T3" s="1251"/>
      <c r="U3" s="1251"/>
      <c r="V3" s="1251"/>
      <c r="W3" s="1251"/>
      <c r="X3" s="1251"/>
      <c r="Y3" s="1251"/>
      <c r="Z3" s="1251"/>
      <c r="AA3" s="1251"/>
      <c r="AB3" s="1252"/>
      <c r="AC3" s="1231"/>
      <c r="AD3" s="447"/>
      <c r="AE3" s="1227"/>
      <c r="AF3" s="1229"/>
      <c r="AH3" s="441" t="s">
        <v>2244</v>
      </c>
      <c r="AI3" s="444" t="s">
        <v>2244</v>
      </c>
      <c r="AK3" s="451"/>
      <c r="AM3" s="451"/>
      <c r="AO3" s="452" t="s">
        <v>18</v>
      </c>
      <c r="AQ3" s="1221"/>
      <c r="AR3" s="1224"/>
    </row>
    <row r="4" spans="1:44" ht="41.25" customHeight="1" thickBot="1">
      <c r="A4" s="1234"/>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32"/>
      <c r="AD4" s="447"/>
      <c r="AE4" s="1227"/>
      <c r="AF4" s="1229"/>
      <c r="AH4" s="441" t="s">
        <v>2279</v>
      </c>
      <c r="AI4" s="444" t="s">
        <v>2279</v>
      </c>
      <c r="AO4" s="452" t="s">
        <v>236</v>
      </c>
      <c r="AQ4" s="1222"/>
      <c r="AR4" s="122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00000000-0002-0000-0B00-000000000000}">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5" t="s">
        <v>2238</v>
      </c>
      <c r="C3" s="1254" t="s">
        <v>2239</v>
      </c>
      <c r="D3" s="1254" t="s">
        <v>2240</v>
      </c>
      <c r="E3" s="1254" t="s">
        <v>226</v>
      </c>
      <c r="F3" s="1256" t="s">
        <v>2066</v>
      </c>
      <c r="G3" s="1254" t="s">
        <v>2102</v>
      </c>
      <c r="H3" s="1254"/>
      <c r="I3" s="1254" t="s">
        <v>2103</v>
      </c>
      <c r="J3" s="1254"/>
      <c r="K3" s="1254" t="s">
        <v>2104</v>
      </c>
      <c r="L3" s="1254"/>
      <c r="M3" s="1253" t="s">
        <v>2036</v>
      </c>
      <c r="N3" s="1253" t="s">
        <v>2037</v>
      </c>
      <c r="O3" s="1253" t="s">
        <v>2038</v>
      </c>
      <c r="P3" s="1253" t="s">
        <v>2039</v>
      </c>
      <c r="Q3" s="1253" t="s">
        <v>2040</v>
      </c>
      <c r="R3" s="1253" t="s">
        <v>2041</v>
      </c>
      <c r="S3" s="1253" t="s">
        <v>2042</v>
      </c>
    </row>
    <row r="4" spans="2:19">
      <c r="B4" s="1255"/>
      <c r="C4" s="1254"/>
      <c r="D4" s="1254"/>
      <c r="E4" s="1254"/>
      <c r="F4" s="1257"/>
      <c r="G4" s="1254"/>
      <c r="H4" s="1254"/>
      <c r="I4" s="1254"/>
      <c r="J4" s="1254"/>
      <c r="K4" s="1254"/>
      <c r="L4" s="1254"/>
      <c r="M4" s="1253"/>
      <c r="N4" s="1253"/>
      <c r="O4" s="1253"/>
      <c r="P4" s="1253"/>
      <c r="Q4" s="1253"/>
      <c r="R4" s="1253"/>
      <c r="S4" s="1253"/>
    </row>
    <row r="5" spans="2:19">
      <c r="B5" s="1255"/>
      <c r="C5" s="1254"/>
      <c r="D5" s="1254"/>
      <c r="E5" s="1254"/>
      <c r="F5" s="1258"/>
      <c r="G5" s="1254"/>
      <c r="H5" s="1254"/>
      <c r="I5" s="1254"/>
      <c r="J5" s="1254"/>
      <c r="K5" s="1254"/>
      <c r="L5" s="1254"/>
      <c r="M5" s="1253"/>
      <c r="N5" s="1253"/>
      <c r="O5" s="1253"/>
      <c r="P5" s="1253"/>
      <c r="Q5" s="1253"/>
      <c r="R5" s="1253"/>
      <c r="S5" s="1253"/>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00000000-0009-0000-0000-00000C000000}">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749"/>
  <sheetViews>
    <sheetView workbookViewId="0">
      <selection activeCell="AS24" sqref="AS24:BH26"/>
    </sheetView>
  </sheetViews>
  <sheetFormatPr defaultColWidth="9"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00000000-0002-0000-0D00-000000000000}">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J73"/>
  <sheetViews>
    <sheetView showGridLines="0" view="pageBreakPreview" zoomScaleNormal="53" zoomScaleSheetLayoutView="100" workbookViewId="0">
      <selection activeCell="U57" sqref="U57:Y57"/>
    </sheetView>
  </sheetViews>
  <sheetFormatPr defaultColWidth="9"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2118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76"/>
      <c r="AR2" s="7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102"/>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103" t="s">
        <v>2110</v>
      </c>
      <c r="F15" s="54">
        <v>4</v>
      </c>
      <c r="G15" s="103" t="s">
        <v>2111</v>
      </c>
      <c r="H15" s="1151" t="s">
        <v>2112</v>
      </c>
      <c r="I15" s="1151"/>
      <c r="J15" s="1164"/>
      <c r="K15" s="54">
        <v>7</v>
      </c>
      <c r="L15" s="103" t="s">
        <v>2110</v>
      </c>
      <c r="M15" s="54">
        <v>3</v>
      </c>
      <c r="N15" s="103" t="s">
        <v>2111</v>
      </c>
      <c r="O15" s="103" t="s">
        <v>2113</v>
      </c>
      <c r="P15" s="104">
        <f>(K15*12+M15)-(D15*12+F15)+1</f>
        <v>12</v>
      </c>
      <c r="Q15" s="1151" t="s">
        <v>2114</v>
      </c>
      <c r="R15" s="1151"/>
      <c r="S15" s="105" t="s">
        <v>69</v>
      </c>
      <c r="U15" s="102"/>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119"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119"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119"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119"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119"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119"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119"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119"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11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119"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11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119"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11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68" t="s">
        <v>2357</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5" customHeight="1">
      <c r="U57" s="1016" t="s">
        <v>2358</v>
      </c>
      <c r="V57" s="1016"/>
      <c r="W57" s="1016"/>
      <c r="X57" s="1016"/>
      <c r="Y57" s="1016"/>
      <c r="Z57" s="152" t="str">
        <f>IF(AND(B9&lt;&gt;"処遇加算なし",F15=4),IF(V21="✓",1,IF(V22="✓",2,"")),"")</f>
        <v/>
      </c>
      <c r="AA57" s="145"/>
      <c r="AB57" s="149"/>
      <c r="AC57" s="1016" t="s">
        <v>2358</v>
      </c>
      <c r="AD57" s="1016"/>
      <c r="AE57" s="1016"/>
      <c r="AF57" s="1016"/>
      <c r="AG57" s="1016"/>
      <c r="AH57" s="425">
        <f>IF(AND(F15&lt;&gt;4,F15&lt;&gt;5),0,IF(AT8="○",1,0))</f>
        <v>0</v>
      </c>
      <c r="AI57" s="153"/>
      <c r="AJ57" s="149"/>
      <c r="AK57" s="1016" t="s">
        <v>2358</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24" t="s">
        <v>2359</v>
      </c>
      <c r="V58" s="1124"/>
      <c r="W58" s="1124"/>
      <c r="X58" s="1124"/>
      <c r="Y58" s="1124"/>
      <c r="Z58" s="152" t="str">
        <f>IF(AND(B9&lt;&gt;"処遇加算なし",F15=4),IF(V24="✓",1,IF(V25="✓",2,IF(V26="✓",3,""))),"")</f>
        <v/>
      </c>
      <c r="AA58" s="145"/>
      <c r="AB58" s="149"/>
      <c r="AC58" s="1124" t="s">
        <v>2359</v>
      </c>
      <c r="AD58" s="1124"/>
      <c r="AE58" s="1124"/>
      <c r="AF58" s="1124"/>
      <c r="AG58" s="1124"/>
      <c r="AH58" s="425">
        <f>IF(AND(F15&lt;&gt;4,F15&lt;&gt;5),0,IF(AU8="○",1,3))</f>
        <v>3</v>
      </c>
      <c r="AI58" s="153"/>
      <c r="AJ58" s="149"/>
      <c r="AK58" s="1124" t="s">
        <v>2359</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24" t="s">
        <v>2360</v>
      </c>
      <c r="V59" s="1124"/>
      <c r="W59" s="1124"/>
      <c r="X59" s="1124"/>
      <c r="Y59" s="1124"/>
      <c r="Z59" s="152" t="str">
        <f>IF(AND(B9&lt;&gt;"処遇加算なし",F15=4),IF(V28="✓",1,IF(V29="✓",2,IF(V30="✓",3,""))),"")</f>
        <v/>
      </c>
      <c r="AA59" s="145"/>
      <c r="AB59" s="149"/>
      <c r="AC59" s="1124" t="s">
        <v>2360</v>
      </c>
      <c r="AD59" s="1124"/>
      <c r="AE59" s="1124"/>
      <c r="AF59" s="1124"/>
      <c r="AG59" s="1124"/>
      <c r="AH59" s="425">
        <f>IF(AND(F15&lt;&gt;4,F15&lt;&gt;5),0,IF(AV8="○",1,3))</f>
        <v>3</v>
      </c>
      <c r="AI59" s="153"/>
      <c r="AJ59" s="149"/>
      <c r="AK59" s="1124" t="s">
        <v>2360</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24" t="s">
        <v>2361</v>
      </c>
      <c r="V60" s="1124"/>
      <c r="W60" s="1124"/>
      <c r="X60" s="1124"/>
      <c r="Y60" s="1124"/>
      <c r="Z60" s="152" t="str">
        <f>IF(AND(B9&lt;&gt;"処遇加算なし",F15=4),IF(V32="✓",1,IF(V33="✓",2,"")),"")</f>
        <v/>
      </c>
      <c r="AA60" s="145"/>
      <c r="AB60" s="149"/>
      <c r="AC60" s="1124" t="s">
        <v>2361</v>
      </c>
      <c r="AD60" s="1124"/>
      <c r="AE60" s="1124"/>
      <c r="AF60" s="1124"/>
      <c r="AG60" s="1124"/>
      <c r="AH60" s="425">
        <f>IF(AND(F15&lt;&gt;4,F15&lt;&gt;5),0,IF(AW8="○",1,3))</f>
        <v>3</v>
      </c>
      <c r="AI60" s="153"/>
      <c r="AJ60" s="149"/>
      <c r="AK60" s="1124" t="s">
        <v>2361</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24" t="s">
        <v>2362</v>
      </c>
      <c r="V61" s="1124"/>
      <c r="W61" s="1124"/>
      <c r="X61" s="1124"/>
      <c r="Y61" s="1124"/>
      <c r="Z61" s="152" t="str">
        <f>IF(AND(B9&lt;&gt;"処遇加算なし",F15=4),IF(V36="✓",1,IF(V37="✓",2,"")),"")</f>
        <v/>
      </c>
      <c r="AA61" s="145"/>
      <c r="AB61" s="149"/>
      <c r="AC61" s="1124" t="s">
        <v>2362</v>
      </c>
      <c r="AD61" s="1124"/>
      <c r="AE61" s="1124"/>
      <c r="AF61" s="1124"/>
      <c r="AG61" s="1124"/>
      <c r="AH61" s="425">
        <v>2</v>
      </c>
      <c r="AI61" s="153"/>
      <c r="AJ61" s="149"/>
      <c r="AK61" s="1124" t="s">
        <v>2362</v>
      </c>
      <c r="AL61" s="1124"/>
      <c r="AM61" s="1124"/>
      <c r="AN61" s="1124"/>
      <c r="AO61" s="1124"/>
      <c r="AP61" s="425">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24" t="s">
        <v>2363</v>
      </c>
      <c r="V62" s="1124"/>
      <c r="W62" s="1124"/>
      <c r="X62" s="1124"/>
      <c r="Y62" s="1124"/>
      <c r="Z62" s="152" t="str">
        <f>IF(AND(B9&lt;&gt;"処遇加算なし",F15=4),IF(V40="✓",1,IF(V41="✓",2,"")),"")</f>
        <v/>
      </c>
      <c r="AA62" s="145"/>
      <c r="AB62" s="149"/>
      <c r="AC62" s="1124" t="s">
        <v>2363</v>
      </c>
      <c r="AD62" s="1124"/>
      <c r="AE62" s="1124"/>
      <c r="AF62" s="1124"/>
      <c r="AG62" s="1124"/>
      <c r="AH62" s="425">
        <f>IF(AND(F15&lt;&gt;4,F15&lt;&gt;5),0,IF(AY8="○",1,2))</f>
        <v>2</v>
      </c>
      <c r="AI62" s="153"/>
      <c r="AJ62" s="149"/>
      <c r="AK62" s="1124" t="s">
        <v>2363</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2364</v>
      </c>
      <c r="V63" s="1016"/>
      <c r="W63" s="1016"/>
      <c r="X63" s="1016"/>
      <c r="Y63" s="1016"/>
      <c r="Z63" s="152" t="str">
        <f>IF(AND(B9&lt;&gt;"処遇加算なし",F15=4),IF(V44="✓",1,IF(V45="✓",2,"")),"")</f>
        <v/>
      </c>
      <c r="AA63" s="145"/>
      <c r="AB63" s="149"/>
      <c r="AC63" s="1016" t="s">
        <v>2364</v>
      </c>
      <c r="AD63" s="1016"/>
      <c r="AE63" s="1016"/>
      <c r="AF63" s="1016"/>
      <c r="AG63" s="1016"/>
      <c r="AH63" s="425">
        <f>IF(AND(F15&lt;&gt;4,F15&lt;&gt;5),0,IF(AZ8="○",1,2))</f>
        <v>2</v>
      </c>
      <c r="AI63" s="153"/>
      <c r="AJ63" s="149"/>
      <c r="AK63" s="1016" t="s">
        <v>2364</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00000000-0002-0000-0100-000000000000}">
      <formula1>サービス名</formula1>
    </dataValidation>
    <dataValidation type="list" allowBlank="1" showInputMessage="1" showErrorMessage="1" sqref="M5:O5" xr:uid="{00000000-0002-0000-0100-000001000000}">
      <formula1>INDIRECT(J5)</formula1>
    </dataValidation>
    <dataValidation type="list" allowBlank="1" showInputMessage="1" showErrorMessage="1" sqref="M15:M16" xr:uid="{00000000-0002-0000-0100-000002000000}">
      <formula1>"1,2,3,6,7,8,9,10,11,12"</formula1>
    </dataValidation>
    <dataValidation type="list" allowBlank="1" showInputMessage="1" showErrorMessage="1" sqref="K15:K16 D15:D16" xr:uid="{00000000-0002-0000-01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100-000004000000}">
      <formula1>10</formula1>
    </dataValidation>
    <dataValidation type="list" allowBlank="1" showInputMessage="1" showErrorMessage="1" sqref="AD41:AH41" xr:uid="{00000000-0002-0000-0100-000005000000}">
      <formula1>INDIRECT(BF1)</formula1>
    </dataValidation>
    <dataValidation type="list" allowBlank="1" showInputMessage="1" showErrorMessage="1" sqref="AL41:AP41" xr:uid="{00000000-0002-0000-0100-000006000000}">
      <formula1>INDIRECT(BF1)</formula1>
    </dataValidation>
    <dataValidation type="whole" operator="greaterThanOrEqual" allowBlank="1" showInputMessage="1" showErrorMessage="1" prompt="要件を満たす職員数を記入してください。" sqref="AG37:AH37 AO37:AP37" xr:uid="{00000000-0002-0000-0100-000007000000}">
      <formula1>0</formula1>
    </dataValidation>
  </dataValidations>
  <printOptions horizontalCentered="1"/>
  <pageMargins left="0.59055118110236227" right="0.59055118110236227" top="0.59055118110236227" bottom="0.59055118110236227" header="0.31496062992125984" footer="0.31496062992125984"/>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8000000}">
          <x14:formula1>
            <xm:f>【参考】数式用3!$A$3:$A$49</xm:f>
          </x14:formula1>
          <xm:sqref>J5:L5</xm:sqref>
        </x14:dataValidation>
        <x14:dataValidation type="list" allowBlank="1" showInputMessage="1" showErrorMessage="1" xr:uid="{00000000-0002-0000-0100-000009000000}">
          <x14:formula1>
            <xm:f>【参考】数式用!$I$4:$J$4</xm:f>
          </x14:formula1>
          <xm:sqref>L9</xm:sqref>
        </x14:dataValidation>
        <x14:dataValidation type="list" allowBlank="1" showInputMessage="1" showErrorMessage="1" xr:uid="{00000000-0002-0000-0100-00000A000000}">
          <x14:formula1>
            <xm:f>【参考】数式用!$F$4:$H$4</xm:f>
          </x14:formula1>
          <xm:sqref>G9</xm:sqref>
        </x14:dataValidation>
        <x14:dataValidation type="list" allowBlank="1" showInputMessage="1" showErrorMessage="1" xr:uid="{00000000-0002-0000-0100-00000B000000}">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J73"/>
  <sheetViews>
    <sheetView showGridLines="0" view="pageBreakPreview" topLeftCell="A46" zoomScaleNormal="53" zoomScaleSheetLayoutView="100" workbookViewId="0">
      <selection activeCell="B5" sqref="B5:F5"/>
    </sheetView>
  </sheetViews>
  <sheetFormatPr defaultColWidth="9"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2324</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00000000-0002-0000-0200-000000000000}">
      <formula1>0</formula1>
    </dataValidation>
    <dataValidation type="list" allowBlank="1" showInputMessage="1" showErrorMessage="1" sqref="AL41:AP41" xr:uid="{00000000-0002-0000-0200-000001000000}">
      <formula1>INDIRECT(BF1)</formula1>
    </dataValidation>
    <dataValidation type="list" allowBlank="1" showInputMessage="1" showErrorMessage="1" sqref="AD41:AH41" xr:uid="{00000000-0002-0000-02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200-000003000000}">
      <formula1>10</formula1>
    </dataValidation>
    <dataValidation type="list" allowBlank="1" showInputMessage="1" showErrorMessage="1" sqref="K15:K16 D15:D16" xr:uid="{00000000-0002-0000-0200-000004000000}">
      <formula1>"6,7"</formula1>
    </dataValidation>
    <dataValidation type="list" allowBlank="1" showInputMessage="1" showErrorMessage="1" sqref="M15:M16" xr:uid="{00000000-0002-0000-0200-000005000000}">
      <formula1>"1,2,3,6,7,8,9,10,11,12"</formula1>
    </dataValidation>
    <dataValidation type="list" allowBlank="1" showInputMessage="1" showErrorMessage="1" sqref="M5:O5" xr:uid="{00000000-0002-0000-0200-000006000000}">
      <formula1>INDIRECT(J5)</formula1>
    </dataValidation>
    <dataValidation type="list" allowBlank="1" showInputMessage="1" showErrorMessage="1" sqref="Y5:AD5" xr:uid="{00000000-0002-0000-0200-000007000000}">
      <formula1>サービス名</formula1>
    </dataValidation>
  </dataValidations>
  <printOptions horizontalCentered="1"/>
  <pageMargins left="0.59055118110236227" right="0.59055118110236227" top="0.59055118110236227" bottom="0.59055118110236227"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19050</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19050</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19050</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209550</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247650</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9525</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9525</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209550</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247650</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133350</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133350</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19050</xdr:rowOff>
                  </from>
                  <to>
                    <xdr:col>37</xdr:col>
                    <xdr:colOff>114300</xdr:colOff>
                    <xdr:row>24</xdr:row>
                    <xdr:rowOff>238125</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19050</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247650</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8000000}">
          <x14:formula1>
            <xm:f>【参考】数式用!$B$4:$E$4</xm:f>
          </x14:formula1>
          <xm:sqref>B9:F9</xm:sqref>
        </x14:dataValidation>
        <x14:dataValidation type="list" allowBlank="1" showInputMessage="1" showErrorMessage="1" xr:uid="{00000000-0002-0000-0200-000009000000}">
          <x14:formula1>
            <xm:f>【参考】数式用!$F$4:$H$4</xm:f>
          </x14:formula1>
          <xm:sqref>G9</xm:sqref>
        </x14:dataValidation>
        <x14:dataValidation type="list" allowBlank="1" showInputMessage="1" showErrorMessage="1" xr:uid="{00000000-0002-0000-0200-00000A000000}">
          <x14:formula1>
            <xm:f>【参考】数式用!$I$4:$J$4</xm:f>
          </x14:formula1>
          <xm:sqref>L9</xm:sqref>
        </x14:dataValidation>
        <x14:dataValidation type="list" allowBlank="1" showInputMessage="1" showErrorMessage="1" xr:uid="{00000000-0002-0000-0200-00000B00000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2325</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2"/>
      <c r="AR2" s="532"/>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28"/>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531" t="s">
        <v>2110</v>
      </c>
      <c r="F15" s="54">
        <v>4</v>
      </c>
      <c r="G15" s="531" t="s">
        <v>2111</v>
      </c>
      <c r="H15" s="1151" t="s">
        <v>2112</v>
      </c>
      <c r="I15" s="1151"/>
      <c r="J15" s="1164"/>
      <c r="K15" s="54">
        <v>7</v>
      </c>
      <c r="L15" s="531" t="s">
        <v>2110</v>
      </c>
      <c r="M15" s="54">
        <v>3</v>
      </c>
      <c r="N15" s="531" t="s">
        <v>2111</v>
      </c>
      <c r="O15" s="531" t="s">
        <v>2113</v>
      </c>
      <c r="P15" s="104">
        <f>(K15*12+M15)-(D15*12+F15)+1</f>
        <v>12</v>
      </c>
      <c r="Q15" s="1151" t="s">
        <v>2114</v>
      </c>
      <c r="R15" s="1151"/>
      <c r="S15" s="105" t="s">
        <v>69</v>
      </c>
      <c r="U15" s="528"/>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530"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530"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0"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0"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530"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0"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0"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530"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53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0"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0"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29"/>
      <c r="AB42" s="529"/>
      <c r="AC42" s="136"/>
      <c r="AD42" s="1013" t="s">
        <v>15</v>
      </c>
      <c r="AE42" s="1013"/>
      <c r="AF42" s="1013"/>
      <c r="AG42" s="1013"/>
      <c r="AH42" s="1013"/>
      <c r="AI42" s="529"/>
      <c r="AJ42" s="529"/>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53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00000000-0002-0000-0300-000000000000}">
      <formula1>サービス名</formula1>
    </dataValidation>
    <dataValidation type="list" allowBlank="1" showInputMessage="1" showErrorMessage="1" sqref="M5:O5" xr:uid="{00000000-0002-0000-0300-000001000000}">
      <formula1>INDIRECT(J5)</formula1>
    </dataValidation>
    <dataValidation type="list" allowBlank="1" showInputMessage="1" showErrorMessage="1" sqref="M15:M16" xr:uid="{00000000-0002-0000-0300-000002000000}">
      <formula1>"1,2,3,6,7,8,9,10,11,12"</formula1>
    </dataValidation>
    <dataValidation type="list" allowBlank="1" showInputMessage="1" showErrorMessage="1" sqref="K15:K16 D15:D16" xr:uid="{00000000-0002-0000-03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300-000004000000}">
      <formula1>10</formula1>
    </dataValidation>
    <dataValidation type="list" allowBlank="1" showInputMessage="1" showErrorMessage="1" sqref="AD41:AH41" xr:uid="{00000000-0002-0000-0300-000005000000}">
      <formula1>INDIRECT(BF1)</formula1>
    </dataValidation>
    <dataValidation type="list" allowBlank="1" showInputMessage="1" showErrorMessage="1" sqref="AL41:AP41" xr:uid="{00000000-0002-0000-0300-000006000000}">
      <formula1>INDIRECT(BF1)</formula1>
    </dataValidation>
    <dataValidation type="whole" operator="greaterThanOrEqual" allowBlank="1" showInputMessage="1" showErrorMessage="1" prompt="要件を満たす職員数を記入してください。" sqref="AG37:AH37 AO37:AP37" xr:uid="{00000000-0002-0000-0300-000007000000}">
      <formula1>0</formula1>
    </dataValidation>
  </dataValidations>
  <printOptions horizontalCentered="1"/>
  <pageMargins left="0.59055118110236227" right="0.59055118110236227" top="0.59055118110236227" bottom="0.59055118110236227"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19050</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19050</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19050</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209550</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247650</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9525</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9525</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209550</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247650</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133350</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133350</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19050</xdr:rowOff>
                  </from>
                  <to>
                    <xdr:col>37</xdr:col>
                    <xdr:colOff>114300</xdr:colOff>
                    <xdr:row>24</xdr:row>
                    <xdr:rowOff>238125</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19050</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247650</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8000000}">
          <x14:formula1>
            <xm:f>【参考】数式用3!$A$3:$A$49</xm:f>
          </x14:formula1>
          <xm:sqref>J5:L5</xm:sqref>
        </x14:dataValidation>
        <x14:dataValidation type="list" allowBlank="1" showInputMessage="1" showErrorMessage="1" xr:uid="{00000000-0002-0000-0300-000009000000}">
          <x14:formula1>
            <xm:f>【参考】数式用!$I$4:$J$4</xm:f>
          </x14:formula1>
          <xm:sqref>L9</xm:sqref>
        </x14:dataValidation>
        <x14:dataValidation type="list" allowBlank="1" showInputMessage="1" showErrorMessage="1" xr:uid="{00000000-0002-0000-0300-00000A000000}">
          <x14:formula1>
            <xm:f>【参考】数式用!$F$4:$H$4</xm:f>
          </x14:formula1>
          <xm:sqref>G9</xm:sqref>
        </x14:dataValidation>
        <x14:dataValidation type="list" allowBlank="1" showInputMessage="1" showErrorMessage="1" xr:uid="{00000000-0002-0000-0300-00000B00000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2326</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00000000-0002-0000-0400-000000000000}">
      <formula1>0</formula1>
    </dataValidation>
    <dataValidation type="list" allowBlank="1" showInputMessage="1" showErrorMessage="1" sqref="AL41:AP41" xr:uid="{00000000-0002-0000-0400-000001000000}">
      <formula1>INDIRECT(BF1)</formula1>
    </dataValidation>
    <dataValidation type="list" allowBlank="1" showInputMessage="1" showErrorMessage="1" sqref="AD41:AH41" xr:uid="{00000000-0002-0000-04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400-000003000000}">
      <formula1>10</formula1>
    </dataValidation>
    <dataValidation type="list" allowBlank="1" showInputMessage="1" showErrorMessage="1" sqref="K15:K16 D15:D16" xr:uid="{00000000-0002-0000-0400-000004000000}">
      <formula1>"6,7"</formula1>
    </dataValidation>
    <dataValidation type="list" allowBlank="1" showInputMessage="1" showErrorMessage="1" sqref="M15:M16" xr:uid="{00000000-0002-0000-0400-000005000000}">
      <formula1>"1,2,3,6,7,8,9,10,11,12"</formula1>
    </dataValidation>
    <dataValidation type="list" allowBlank="1" showInputMessage="1" showErrorMessage="1" sqref="M5:O5" xr:uid="{00000000-0002-0000-0400-000006000000}">
      <formula1>INDIRECT(J5)</formula1>
    </dataValidation>
    <dataValidation type="list" allowBlank="1" showInputMessage="1" showErrorMessage="1" sqref="Y5:AD5" xr:uid="{00000000-0002-0000-0400-000007000000}">
      <formula1>サービス名</formula1>
    </dataValidation>
  </dataValidations>
  <printOptions horizontalCentered="1"/>
  <pageMargins left="0.59055118110236227" right="0.59055118110236227" top="0.59055118110236227" bottom="0.59055118110236227"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19050</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19050</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19050</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209550</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247650</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9525</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9525</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209550</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247650</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133350</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133350</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19050</xdr:rowOff>
                  </from>
                  <to>
                    <xdr:col>37</xdr:col>
                    <xdr:colOff>114300</xdr:colOff>
                    <xdr:row>24</xdr:row>
                    <xdr:rowOff>238125</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19050</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247650</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8000000}">
          <x14:formula1>
            <xm:f>【参考】数式用!$B$4:$E$4</xm:f>
          </x14:formula1>
          <xm:sqref>B9:F9</xm:sqref>
        </x14:dataValidation>
        <x14:dataValidation type="list" allowBlank="1" showInputMessage="1" showErrorMessage="1" xr:uid="{00000000-0002-0000-0400-000009000000}">
          <x14:formula1>
            <xm:f>【参考】数式用!$F$4:$H$4</xm:f>
          </x14:formula1>
          <xm:sqref>G9</xm:sqref>
        </x14:dataValidation>
        <x14:dataValidation type="list" allowBlank="1" showInputMessage="1" showErrorMessage="1" xr:uid="{00000000-0002-0000-0400-00000A000000}">
          <x14:formula1>
            <xm:f>【参考】数式用!$I$4:$J$4</xm:f>
          </x14:formula1>
          <xm:sqref>L9</xm:sqref>
        </x14:dataValidation>
        <x14:dataValidation type="list" allowBlank="1" showInputMessage="1" showErrorMessage="1" xr:uid="{00000000-0002-0000-0400-00000B000000}">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2327</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00000000-0002-0000-0500-000000000000}">
      <formula1>サービス名</formula1>
    </dataValidation>
    <dataValidation type="list" allowBlank="1" showInputMessage="1" showErrorMessage="1" sqref="M5:O5" xr:uid="{00000000-0002-0000-0500-000001000000}">
      <formula1>INDIRECT(J5)</formula1>
    </dataValidation>
    <dataValidation type="list" allowBlank="1" showInputMessage="1" showErrorMessage="1" sqref="M15:M16" xr:uid="{00000000-0002-0000-0500-000002000000}">
      <formula1>"1,2,3,6,7,8,9,10,11,12"</formula1>
    </dataValidation>
    <dataValidation type="list" allowBlank="1" showInputMessage="1" showErrorMessage="1" sqref="K15:K16 D15:D16" xr:uid="{00000000-0002-0000-05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500-000004000000}">
      <formula1>10</formula1>
    </dataValidation>
    <dataValidation type="list" allowBlank="1" showInputMessage="1" showErrorMessage="1" sqref="AD41:AH41" xr:uid="{00000000-0002-0000-0500-000005000000}">
      <formula1>INDIRECT(BF1)</formula1>
    </dataValidation>
    <dataValidation type="list" allowBlank="1" showInputMessage="1" showErrorMessage="1" sqref="AL41:AP41" xr:uid="{00000000-0002-0000-0500-000006000000}">
      <formula1>INDIRECT(BF1)</formula1>
    </dataValidation>
    <dataValidation type="whole" operator="greaterThanOrEqual" allowBlank="1" showInputMessage="1" showErrorMessage="1" prompt="要件を満たす職員数を記入してください。" sqref="AG37:AH37 AO37:AP37" xr:uid="{00000000-0002-0000-0500-000007000000}">
      <formula1>0</formula1>
    </dataValidation>
  </dataValidations>
  <printOptions horizontalCentered="1"/>
  <pageMargins left="0.59055118110236227" right="0.59055118110236227" top="0.59055118110236227" bottom="0.59055118110236227"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20</xdr:row>
                    <xdr:rowOff>0</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133350</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247650</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8000000}">
          <x14:formula1>
            <xm:f>【参考】数式用3!$A$3:$A$49</xm:f>
          </x14:formula1>
          <xm:sqref>J5:L5</xm:sqref>
        </x14:dataValidation>
        <x14:dataValidation type="list" allowBlank="1" showInputMessage="1" showErrorMessage="1" xr:uid="{00000000-0002-0000-0500-000009000000}">
          <x14:formula1>
            <xm:f>【参考】数式用!$I$4:$J$4</xm:f>
          </x14:formula1>
          <xm:sqref>L9</xm:sqref>
        </x14:dataValidation>
        <x14:dataValidation type="list" allowBlank="1" showInputMessage="1" showErrorMessage="1" xr:uid="{00000000-0002-0000-0500-00000A000000}">
          <x14:formula1>
            <xm:f>【参考】数式用!$F$4:$H$4</xm:f>
          </x14:formula1>
          <xm:sqref>G9</xm:sqref>
        </x14:dataValidation>
        <x14:dataValidation type="list" allowBlank="1" showInputMessage="1" showErrorMessage="1" xr:uid="{00000000-0002-0000-0500-00000B000000}">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00000000-0002-0000-0600-000000000000}">
      <formula1>サービス名</formula1>
    </dataValidation>
    <dataValidation type="list" allowBlank="1" showInputMessage="1" showErrorMessage="1" sqref="M5:O5" xr:uid="{00000000-0002-0000-0600-000001000000}">
      <formula1>INDIRECT(J5)</formula1>
    </dataValidation>
    <dataValidation type="list" allowBlank="1" showInputMessage="1" showErrorMessage="1" sqref="M15:M16" xr:uid="{00000000-0002-0000-0600-000002000000}">
      <formula1>"1,2,3,6,7,8,9,10,11,12"</formula1>
    </dataValidation>
    <dataValidation type="list" allowBlank="1" showInputMessage="1" showErrorMessage="1" sqref="K15:K16 D15:D16" xr:uid="{00000000-0002-0000-06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600-000004000000}">
      <formula1>10</formula1>
    </dataValidation>
    <dataValidation type="list" allowBlank="1" showInputMessage="1" showErrorMessage="1" sqref="AD41:AH41" xr:uid="{00000000-0002-0000-0600-000005000000}">
      <formula1>INDIRECT(BF1)</formula1>
    </dataValidation>
    <dataValidation type="list" allowBlank="1" showInputMessage="1" showErrorMessage="1" sqref="AL41:AP41" xr:uid="{00000000-0002-0000-0600-000006000000}">
      <formula1>INDIRECT(BF1)</formula1>
    </dataValidation>
    <dataValidation type="whole" operator="greaterThanOrEqual" allowBlank="1" showInputMessage="1" showErrorMessage="1" prompt="要件を満たす職員数を記入してください。" sqref="AG37:AH37 AO37:AP37" xr:uid="{00000000-0002-0000-0600-000007000000}">
      <formula1>0</formula1>
    </dataValidation>
  </dataValidations>
  <printOptions horizontalCentered="1"/>
  <pageMargins left="0.59055118110236227" right="0.59055118110236227" top="0.59055118110236227" bottom="0.59055118110236227"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19050</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19050</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19050</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209550</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247650</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9525</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9525</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209550</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247650</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133350</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133350</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19050</xdr:rowOff>
                  </from>
                  <to>
                    <xdr:col>37</xdr:col>
                    <xdr:colOff>114300</xdr:colOff>
                    <xdr:row>24</xdr:row>
                    <xdr:rowOff>238125</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19050</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247650</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8000000}">
          <x14:formula1>
            <xm:f>【参考】数式用3!$A$3:$A$49</xm:f>
          </x14:formula1>
          <xm:sqref>J5:L5</xm:sqref>
        </x14:dataValidation>
        <x14:dataValidation type="list" allowBlank="1" showInputMessage="1" showErrorMessage="1" xr:uid="{00000000-0002-0000-0600-000009000000}">
          <x14:formula1>
            <xm:f>【参考】数式用!$I$4:$J$4</xm:f>
          </x14:formula1>
          <xm:sqref>L9</xm:sqref>
        </x14:dataValidation>
        <x14:dataValidation type="list" allowBlank="1" showInputMessage="1" showErrorMessage="1" xr:uid="{00000000-0002-0000-0600-00000A000000}">
          <x14:formula1>
            <xm:f>【参考】数式用!$F$4:$H$4</xm:f>
          </x14:formula1>
          <xm:sqref>G9</xm:sqref>
        </x14:dataValidation>
        <x14:dataValidation type="list" allowBlank="1" showInputMessage="1" showErrorMessage="1" xr:uid="{00000000-0002-0000-0600-00000B000000}">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2329</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00000000-0002-0000-0700-000000000000}">
      <formula1>0</formula1>
    </dataValidation>
    <dataValidation type="list" allowBlank="1" showInputMessage="1" showErrorMessage="1" sqref="AL41:AP41" xr:uid="{00000000-0002-0000-0700-000001000000}">
      <formula1>INDIRECT(BF1)</formula1>
    </dataValidation>
    <dataValidation type="list" allowBlank="1" showInputMessage="1" showErrorMessage="1" sqref="AD41:AH41" xr:uid="{00000000-0002-0000-07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700-000003000000}">
      <formula1>10</formula1>
    </dataValidation>
    <dataValidation type="list" allowBlank="1" showInputMessage="1" showErrorMessage="1" sqref="K15:K16 D15:D16" xr:uid="{00000000-0002-0000-0700-000004000000}">
      <formula1>"6,7"</formula1>
    </dataValidation>
    <dataValidation type="list" allowBlank="1" showInputMessage="1" showErrorMessage="1" sqref="M15:M16" xr:uid="{00000000-0002-0000-0700-000005000000}">
      <formula1>"1,2,3,6,7,8,9,10,11,12"</formula1>
    </dataValidation>
    <dataValidation type="list" allowBlank="1" showInputMessage="1" showErrorMessage="1" sqref="M5:O5" xr:uid="{00000000-0002-0000-0700-000006000000}">
      <formula1>INDIRECT(J5)</formula1>
    </dataValidation>
    <dataValidation type="list" allowBlank="1" showInputMessage="1" showErrorMessage="1" sqref="Y5:AD5" xr:uid="{00000000-0002-0000-0700-000007000000}">
      <formula1>サービス名</formula1>
    </dataValidation>
  </dataValidations>
  <printOptions horizontalCentered="1"/>
  <pageMargins left="0.59055118110236227" right="0.59055118110236227" top="0.59055118110236227" bottom="0.59055118110236227"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19050</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19050</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19050</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209550</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247650</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9525</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9525</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209550</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247650</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133350</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133350</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19050</xdr:rowOff>
                  </from>
                  <to>
                    <xdr:col>37</xdr:col>
                    <xdr:colOff>114300</xdr:colOff>
                    <xdr:row>24</xdr:row>
                    <xdr:rowOff>238125</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19050</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247650</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8000000}">
          <x14:formula1>
            <xm:f>【参考】数式用!$B$4:$E$4</xm:f>
          </x14:formula1>
          <xm:sqref>B9:F9</xm:sqref>
        </x14:dataValidation>
        <x14:dataValidation type="list" allowBlank="1" showInputMessage="1" showErrorMessage="1" xr:uid="{00000000-0002-0000-0700-000009000000}">
          <x14:formula1>
            <xm:f>【参考】数式用!$F$4:$H$4</xm:f>
          </x14:formula1>
          <xm:sqref>G9</xm:sqref>
        </x14:dataValidation>
        <x14:dataValidation type="list" allowBlank="1" showInputMessage="1" showErrorMessage="1" xr:uid="{00000000-0002-0000-0700-00000A000000}">
          <x14:formula1>
            <xm:f>【参考】数式用!$I$4:$J$4</xm:f>
          </x14:formula1>
          <xm:sqref>L9</xm:sqref>
        </x14:dataValidation>
        <x14:dataValidation type="list" allowBlank="1" showInputMessage="1" showErrorMessage="1" xr:uid="{00000000-0002-0000-0700-00000B000000}">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2330</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00000000-0002-0000-0800-000000000000}">
      <formula1>0</formula1>
    </dataValidation>
    <dataValidation type="list" allowBlank="1" showInputMessage="1" showErrorMessage="1" sqref="AL41:AP41" xr:uid="{00000000-0002-0000-0800-000001000000}">
      <formula1>INDIRECT(BF1)</formula1>
    </dataValidation>
    <dataValidation type="list" allowBlank="1" showInputMessage="1" showErrorMessage="1" sqref="AD41:AH41" xr:uid="{00000000-0002-0000-08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800-000003000000}">
      <formula1>10</formula1>
    </dataValidation>
    <dataValidation type="list" allowBlank="1" showInputMessage="1" showErrorMessage="1" sqref="K15:K16 D15:D16" xr:uid="{00000000-0002-0000-0800-000004000000}">
      <formula1>"6,7"</formula1>
    </dataValidation>
    <dataValidation type="list" allowBlank="1" showInputMessage="1" showErrorMessage="1" sqref="M15:M16" xr:uid="{00000000-0002-0000-0800-000005000000}">
      <formula1>"1,2,3,6,7,8,9,10,11,12"</formula1>
    </dataValidation>
    <dataValidation type="list" allowBlank="1" showInputMessage="1" showErrorMessage="1" sqref="M5:O5" xr:uid="{00000000-0002-0000-0800-000006000000}">
      <formula1>INDIRECT(J5)</formula1>
    </dataValidation>
    <dataValidation type="list" allowBlank="1" showInputMessage="1" showErrorMessage="1" sqref="Y5:AD5" xr:uid="{00000000-0002-0000-0800-000007000000}">
      <formula1>サービス名</formula1>
    </dataValidation>
  </dataValidations>
  <printOptions horizontalCentered="1"/>
  <pageMargins left="0.59055118110236227" right="0.59055118110236227" top="0.59055118110236227" bottom="0.59055118110236227"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19050</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19050</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19050</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209550</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247650</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9525</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9525</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209550</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247650</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133350</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133350</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19050</xdr:rowOff>
                  </from>
                  <to>
                    <xdr:col>37</xdr:col>
                    <xdr:colOff>114300</xdr:colOff>
                    <xdr:row>24</xdr:row>
                    <xdr:rowOff>238125</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19050</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247650</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8000000}">
          <x14:formula1>
            <xm:f>【参考】数式用!$B$4:$E$4</xm:f>
          </x14:formula1>
          <xm:sqref>B9:F9</xm:sqref>
        </x14:dataValidation>
        <x14:dataValidation type="list" allowBlank="1" showInputMessage="1" showErrorMessage="1" xr:uid="{00000000-0002-0000-0800-000009000000}">
          <x14:formula1>
            <xm:f>【参考】数式用!$F$4:$H$4</xm:f>
          </x14:formula1>
          <xm:sqref>G9</xm:sqref>
        </x14:dataValidation>
        <x14:dataValidation type="list" allowBlank="1" showInputMessage="1" showErrorMessage="1" xr:uid="{00000000-0002-0000-0800-00000A000000}">
          <x14:formula1>
            <xm:f>【参考】数式用!$I$4:$J$4</xm:f>
          </x14:formula1>
          <xm:sqref>L9</xm:sqref>
        </x14:dataValidation>
        <x14:dataValidation type="list" allowBlank="1" showInputMessage="1" showErrorMessage="1" xr:uid="{00000000-0002-0000-0800-00000B00000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5773</cp:lastModifiedBy>
  <cp:lastPrinted>2024-03-18T06:59:04Z</cp:lastPrinted>
  <dcterms:created xsi:type="dcterms:W3CDTF">2015-06-05T18:19:34Z</dcterms:created>
  <dcterms:modified xsi:type="dcterms:W3CDTF">2024-04-01T12:14:24Z</dcterms:modified>
</cp:coreProperties>
</file>