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80" windowHeight="7980" activeTab="0"/>
  </bookViews>
  <sheets>
    <sheet name="収支計算分析表" sheetId="1" r:id="rId1"/>
    <sheet name="収支計算分析表記載例" sheetId="2" r:id="rId2"/>
    <sheet name="改善基礎分算出シート" sheetId="3" r:id="rId3"/>
    <sheet name="改善基礎分算定シート記載例" sheetId="4" r:id="rId4"/>
    <sheet name="処遇改善加算ⅠⅡ算出シート" sheetId="5" r:id="rId5"/>
    <sheet name="記載例　処遇改善加算ⅠⅡ算出シート60名" sheetId="6" r:id="rId6"/>
    <sheet name="記載例　処遇改善加算ⅠⅡ算出シート90名" sheetId="7" r:id="rId7"/>
    <sheet name="記載例　処遇改善加算ⅠⅡ算出シート120名" sheetId="8" r:id="rId8"/>
  </sheets>
  <definedNames>
    <definedName name="_xlnm.Print_Area" localSheetId="7">'記載例　処遇改善加算ⅠⅡ算出シート120名'!$A$1:$AO$29</definedName>
    <definedName name="_xlnm.Print_Area" localSheetId="5">'記載例　処遇改善加算ⅠⅡ算出シート60名'!$A$1:$AO$29</definedName>
    <definedName name="_xlnm.Print_Area" localSheetId="6">'記載例　処遇改善加算ⅠⅡ算出シート90名'!$A$1:$AO$29</definedName>
    <definedName name="_xlnm.Print_Area" localSheetId="0">'収支計算分析表'!$A$1:$K$65</definedName>
    <definedName name="_xlnm.Print_Area" localSheetId="4">'処遇改善加算ⅠⅡ算出シート'!$A$1:$AO$29</definedName>
    <definedName name="_xlnm.Print_Titles" localSheetId="7">'記載例　処遇改善加算ⅠⅡ算出シート120名'!$A:$B,'記載例　処遇改善加算ⅠⅡ算出シート120名'!$3:$4</definedName>
    <definedName name="_xlnm.Print_Titles" localSheetId="5">'記載例　処遇改善加算ⅠⅡ算出シート60名'!$A:$B,'記載例　処遇改善加算ⅠⅡ算出シート60名'!$3:$4</definedName>
    <definedName name="_xlnm.Print_Titles" localSheetId="6">'記載例　処遇改善加算ⅠⅡ算出シート90名'!$A:$B,'記載例　処遇改善加算ⅠⅡ算出シート90名'!$3:$4</definedName>
    <definedName name="_xlnm.Print_Titles" localSheetId="4">'処遇改善加算ⅠⅡ算出シート'!$A:$B,'処遇改善加算ⅠⅡ算出シート'!$3:$4</definedName>
  </definedNames>
  <calcPr fullCalcOnLoad="1"/>
</workbook>
</file>

<file path=xl/sharedStrings.xml><?xml version="1.0" encoding="utf-8"?>
<sst xmlns="http://schemas.openxmlformats.org/spreadsheetml/2006/main" count="779" uniqueCount="152">
  <si>
    <t>収　　　　入</t>
  </si>
  <si>
    <t>支　　　出</t>
  </si>
  <si>
    <t>差引過△不足額
(①-②)</t>
  </si>
  <si>
    <t>科　　目</t>
  </si>
  <si>
    <t>金額（円）①</t>
  </si>
  <si>
    <t>金額（円）②</t>
  </si>
  <si>
    <t>１４　人件費支出</t>
  </si>
  <si>
    <t>　（１）　職員給料支出</t>
  </si>
  <si>
    <t>　（２）　職員賞与支出</t>
  </si>
  <si>
    <t>　（３）　非常勤職員給与支出</t>
  </si>
  <si>
    <t>　（４）　派遣職員費支出</t>
  </si>
  <si>
    <t>　（５）　退職給付支出</t>
  </si>
  <si>
    <t>　（６）　法定福利費支出</t>
  </si>
  <si>
    <t>２　私的契約利用料収入</t>
  </si>
  <si>
    <t>１５　事業費支出</t>
  </si>
  <si>
    <t>　（１）　給食費支出</t>
  </si>
  <si>
    <t>　（２）　保健衛生費支出</t>
  </si>
  <si>
    <t>　（３）　保育材料費支出</t>
  </si>
  <si>
    <t>　（４）　水道光熱費支出</t>
  </si>
  <si>
    <t>　（５）　燃料費支出</t>
  </si>
  <si>
    <t>　（６）　消耗器具備品費支出</t>
  </si>
  <si>
    <t>　　取崩収入</t>
  </si>
  <si>
    <t>　（７）　保険料支出</t>
  </si>
  <si>
    <t>　（８）　賃借料支出</t>
  </si>
  <si>
    <t>　（９）　車両費支出</t>
  </si>
  <si>
    <t>　（10） 雑支出</t>
  </si>
  <si>
    <t>１６　事務費支出</t>
  </si>
  <si>
    <t>　（１）　福利厚生費支出</t>
  </si>
  <si>
    <t>　（２）　職員被服費支出</t>
  </si>
  <si>
    <t>　（３）　旅費交通費支出</t>
  </si>
  <si>
    <t>　（４）　研修研究費支出</t>
  </si>
  <si>
    <t>　（５）　事務消耗品費支出</t>
  </si>
  <si>
    <t>　（６）　印刷製本費支出</t>
  </si>
  <si>
    <t>　（７）　水道光熱費支出</t>
  </si>
  <si>
    <t>　（８）　燃料費支出</t>
  </si>
  <si>
    <t>　（９）　修繕費支出</t>
  </si>
  <si>
    <t>　（10） 通信運搬費支出</t>
  </si>
  <si>
    <t>　（11） 会議費支出</t>
  </si>
  <si>
    <t>　（12） 広報費支出</t>
  </si>
  <si>
    <t>　（13） 業務委託費支出</t>
  </si>
  <si>
    <t>　（14） 手数料支出</t>
  </si>
  <si>
    <t>　（15） 保険料支出</t>
  </si>
  <si>
    <t>　（16） 賃借料支出</t>
  </si>
  <si>
    <t>　（17） 保守料支出</t>
  </si>
  <si>
    <t>　（18） 雑支出</t>
  </si>
  <si>
    <t>１７　人件費積立資産支出</t>
  </si>
  <si>
    <t>１８　修繕積立資産支出</t>
  </si>
  <si>
    <t>１９　備品等購入積立資産支出</t>
  </si>
  <si>
    <t>２１　当期資金収支差額合計</t>
  </si>
  <si>
    <t>14から21までの小計</t>
  </si>
  <si>
    <t>２３　土地・建物賃借料支出</t>
  </si>
  <si>
    <t>２７　租税公課</t>
  </si>
  <si>
    <t>22から27までの小計</t>
  </si>
  <si>
    <t>合　　　計</t>
  </si>
  <si>
    <t>（別表6）</t>
  </si>
  <si>
    <t>　　年度収支計算分析表</t>
  </si>
  <si>
    <t>　（２）　事業費</t>
  </si>
  <si>
    <t>３　その他の事業収入</t>
  </si>
  <si>
    <t>４　人件費積立資産取崩収入</t>
  </si>
  <si>
    <t>５　修繕積立資産取崩収入</t>
  </si>
  <si>
    <t>６　備品等購入積立資産取崩収入</t>
  </si>
  <si>
    <t>７　保育所施設・設備整備積立資産</t>
  </si>
  <si>
    <t>１　委託費収入</t>
  </si>
  <si>
    <t>　　（処遇改善等加算基礎分を除く。）</t>
  </si>
  <si>
    <t>　（１）　人件費</t>
  </si>
  <si>
    <t>　（３）　管理費</t>
  </si>
  <si>
    <t>　補助金収入</t>
  </si>
  <si>
    <t>　取崩収入</t>
  </si>
  <si>
    <t>９　当期資金収支差額合計（欠損金）</t>
  </si>
  <si>
    <t>１から９までの小計</t>
  </si>
  <si>
    <t>１１　国庫補助事業に係る施設整備</t>
  </si>
  <si>
    <t>１２　国庫補助事業に係る設備整備</t>
  </si>
  <si>
    <t>１３　22及び23の経費に係る積立資産</t>
  </si>
  <si>
    <t>10から13までの小計</t>
  </si>
  <si>
    <t>２０　保育所施設・設備整備積立資産</t>
  </si>
  <si>
    <t>　支出</t>
  </si>
  <si>
    <t>２２　固定資産取得支出のうち施設の</t>
  </si>
  <si>
    <t>　整備等に係る支出</t>
  </si>
  <si>
    <t>２４　22及び23の経費に係る借入金利</t>
  </si>
  <si>
    <t>　息支出</t>
  </si>
  <si>
    <t>２５　22及び23の経費に係る借入金償</t>
  </si>
  <si>
    <t>　還支出</t>
  </si>
  <si>
    <t>２６　22及び23の経費に係る積立資産</t>
  </si>
  <si>
    <t>　支出</t>
  </si>
  <si>
    <t>※14から27の経費等に係る借入金収入がある場合には、その受入額についても収入欄に計上すること。</t>
  </si>
  <si>
    <t>※上記表に記載のない勘定科目については、適宜追加して計上すること。</t>
  </si>
  <si>
    <t>※色付き部分は自動計算になっています。</t>
  </si>
  <si>
    <t>①</t>
  </si>
  <si>
    <t>円</t>
  </si>
  <si>
    <t>％</t>
  </si>
  <si>
    <t>※1</t>
  </si>
  <si>
    <t>※2</t>
  </si>
  <si>
    <t>②</t>
  </si>
  <si>
    <r>
      <t>賃金改善要件分</t>
    </r>
    <r>
      <rPr>
        <sz val="9"/>
        <color indexed="8"/>
        <rFont val="ＭＳ Ｐゴシック"/>
        <family val="3"/>
      </rPr>
      <t>(総額－基礎分）</t>
    </r>
  </si>
  <si>
    <t>　・基礎分認定率</t>
  </si>
  <si>
    <t>　・賃金改善要件分認定率</t>
  </si>
  <si>
    <t>③</t>
  </si>
  <si>
    <t>記載例</t>
  </si>
  <si>
    <t>処遇改善加算Ⅰ総額</t>
  </si>
  <si>
    <t>●「処遇改善等加算Ⅰ総額」については、本来であれば、処遇改善等加算Ⅰ本体分の加算のほかに、所長設置加算、3歳児配置改善加算、休日保育加算、主任保育士専任加算、療育支援加算、事務職員雇上加算に含まれている処遇改善等加算分も含まれるものですが、本算出シートの「処遇改善等加算Ⅰ総額」については便宜上含めないものとします。</t>
  </si>
  <si>
    <t>4月分</t>
  </si>
  <si>
    <t>5月分</t>
  </si>
  <si>
    <t>6月分</t>
  </si>
  <si>
    <t>7月分</t>
  </si>
  <si>
    <t>8月分</t>
  </si>
  <si>
    <t>9月分</t>
  </si>
  <si>
    <t>10月分</t>
  </si>
  <si>
    <t>11月分</t>
  </si>
  <si>
    <t>12月分</t>
  </si>
  <si>
    <t>1月分</t>
  </si>
  <si>
    <t>2月分</t>
  </si>
  <si>
    <t>3月分</t>
  </si>
  <si>
    <t>合計</t>
  </si>
  <si>
    <t>人数</t>
  </si>
  <si>
    <t>0歳児</t>
  </si>
  <si>
    <t>3歳児</t>
  </si>
  <si>
    <t>1・2歳児</t>
  </si>
  <si>
    <t>4・5歳児</t>
  </si>
  <si>
    <t>小計</t>
  </si>
  <si>
    <t>区分1</t>
  </si>
  <si>
    <t>区分2</t>
  </si>
  <si>
    <t>保育標準
時間</t>
  </si>
  <si>
    <t>保育
短時間</t>
  </si>
  <si>
    <t>処遇改善
加算Ⅰ単価</t>
  </si>
  <si>
    <t>※毎月の請求書に記載のある金額及び人数をそれぞれの区分ごとに入力してください。</t>
  </si>
  <si>
    <t>4歳以上児</t>
  </si>
  <si>
    <t>1、2歳児</t>
  </si>
  <si>
    <t>処遇改善加算
Ⅰ＋Ⅱ合計</t>
  </si>
  <si>
    <t>（単位：人、円）</t>
  </si>
  <si>
    <r>
      <t>１０　保育所委託費収入のうち</t>
    </r>
    <r>
      <rPr>
        <b/>
        <u val="single"/>
        <sz val="11"/>
        <rFont val="ＭＳ Ｐゴシック"/>
        <family val="3"/>
      </rPr>
      <t>処遇改</t>
    </r>
  </si>
  <si>
    <t>※処遇改善等加算基礎分の算出方法については、別シートの処遇改善加算ⅠⅡ算出シート」及び「改善基礎分算出シート」を参考としてください。</t>
  </si>
  <si>
    <r>
      <t>　</t>
    </r>
    <r>
      <rPr>
        <b/>
        <u val="single"/>
        <sz val="11"/>
        <rFont val="ＭＳ Ｐゴシック"/>
        <family val="3"/>
      </rPr>
      <t>善等加算基礎分</t>
    </r>
  </si>
  <si>
    <t>■処遇改善等加算Ⅰ及びⅡ算定シート【記載例：120名定員】</t>
  </si>
  <si>
    <t>処遇改善
加算Ⅱ単価</t>
  </si>
  <si>
    <t>【１．処遇改善加算Ⅰ：4～9月分　基礎分12％、賃金改善分6％、10～3月分　基礎分12％、賃金改善分7％】</t>
  </si>
  <si>
    <t>【２．処遇改善加算Ⅱ：4～9月分　人数A6、人数B4　10～3月分　人数A6、人数B3】</t>
  </si>
  <si>
    <t>■処遇改善等加算Ⅰ及びⅡ算定シート【記載例：90名定員】</t>
  </si>
  <si>
    <t>【１．処遇改善加算Ⅰ：4～9月分　基礎分11％、賃金改善分5％、10～3月分　基礎分11％、賃金改善分6％】</t>
  </si>
  <si>
    <t>【２．処遇改善加算Ⅱ：4～9月分　人数A6、人数B4　10～3月分　人数A6、人数B4】</t>
  </si>
  <si>
    <t>■処遇改善等加算Ⅰ及びⅡ算定シート【記載例：60名定員】</t>
  </si>
  <si>
    <t>【２．処遇改善加算Ⅱ：4～9月分　人数A5、人数B3　10～3月分　人数A4、人数B3】</t>
  </si>
  <si>
    <t>■処遇改善等加算Ⅰ及びⅡ算定シート</t>
  </si>
  <si>
    <t>【１．処遇改善加算Ⅰ】</t>
  </si>
  <si>
    <t>【２．処遇改善加算Ⅱ】</t>
  </si>
  <si>
    <t>←幼稚園保育課より通知されている率を記載願います。
また、上半期と下半期で率が違う場合は合算した数値を入力してください。
例）4～9月分　基礎分11％、賃金改善分5％、10～3月分　基礎分11％、賃金改善分6％　の場合、基礎分22％、賃金改善分11％で入力願います。</t>
  </si>
  <si>
    <r>
      <t>改善等基礎分</t>
    </r>
    <r>
      <rPr>
        <sz val="9"/>
        <color indexed="8"/>
        <rFont val="ＭＳ Ｐゴシック"/>
        <family val="3"/>
      </rPr>
      <t>（ ①* ②／（②+③） ）</t>
    </r>
  </si>
  <si>
    <t>※1：14から27の経費等に係る借入金収入がある場合には、その受入額についても収入欄に計上すること。</t>
  </si>
  <si>
    <t>※2：上記表に記載のない勘定科目については、適宜追加して計上すること。</t>
  </si>
  <si>
    <t>※3：色付き部分は自動計算になっています。</t>
  </si>
  <si>
    <t>※4：処遇改善等加算基礎分の算出方法については、別シートの処遇改善加算ⅠⅡ算出シート」及び「改善基礎分算出シート」を参考としてください。</t>
  </si>
  <si>
    <r>
      <rPr>
        <b/>
        <sz val="11"/>
        <color indexed="8"/>
        <rFont val="ＭＳ Ｐゴシック"/>
        <family val="3"/>
      </rPr>
      <t>　</t>
    </r>
    <r>
      <rPr>
        <b/>
        <u val="single"/>
        <sz val="11"/>
        <color indexed="8"/>
        <rFont val="ＭＳ Ｐゴシック"/>
        <family val="3"/>
      </rPr>
      <t>また、改善等基礎分を除いた給付費年額から収支計算分析表における（1）人件費、（2）事業費、（3）管理費の算出をお願いします。</t>
    </r>
  </si>
  <si>
    <r>
      <rPr>
        <b/>
        <sz val="11"/>
        <color indexed="8"/>
        <rFont val="ＭＳ Ｐゴシック"/>
        <family val="3"/>
      </rPr>
      <t>　</t>
    </r>
    <r>
      <rPr>
        <b/>
        <u val="single"/>
        <sz val="11"/>
        <color indexed="8"/>
        <rFont val="ＭＳ Ｐゴシック"/>
        <family val="3"/>
      </rPr>
      <t>※１の金額を、収支計算分析表の「１０　保育所委託費収入のうち改善基礎分」欄に記載願います。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</si>
</sst>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s>
  <fonts count="30">
    <font>
      <sz val="11"/>
      <color indexed="8"/>
      <name val="ＭＳ Ｐゴシック"/>
      <family val="3"/>
    </font>
    <font>
      <sz val="11"/>
      <name val="ＭＳ Ｐゴシック"/>
      <family val="3"/>
    </font>
    <font>
      <sz val="11"/>
      <color indexed="17"/>
      <name val="ＭＳ Ｐゴシック"/>
      <family val="3"/>
    </font>
    <font>
      <sz val="11"/>
      <color indexed="10"/>
      <name val="ＭＳ Ｐゴシック"/>
      <family val="3"/>
    </font>
    <font>
      <sz val="11"/>
      <color indexed="9"/>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sz val="6"/>
      <name val="ＭＳ Ｐゴシック"/>
      <family val="3"/>
    </font>
    <font>
      <sz val="9"/>
      <color indexed="8"/>
      <name val="ＭＳ Ｐゴシック"/>
      <family val="3"/>
    </font>
    <font>
      <b/>
      <sz val="9"/>
      <color indexed="8"/>
      <name val="ＭＳ Ｐゴシック"/>
      <family val="3"/>
    </font>
    <font>
      <b/>
      <sz val="12"/>
      <color indexed="8"/>
      <name val="ＭＳ Ｐゴシック"/>
      <family val="3"/>
    </font>
    <font>
      <sz val="10"/>
      <color indexed="8"/>
      <name val="ＭＳ Ｐゴシック"/>
      <family val="3"/>
    </font>
    <font>
      <b/>
      <u val="single"/>
      <sz val="11"/>
      <color indexed="8"/>
      <name val="ＭＳ Ｐゴシック"/>
      <family val="3"/>
    </font>
    <font>
      <b/>
      <u val="single"/>
      <sz val="10"/>
      <color indexed="8"/>
      <name val="ＭＳ Ｐゴシック"/>
      <family val="3"/>
    </font>
    <font>
      <b/>
      <sz val="14"/>
      <color indexed="8"/>
      <name val="ＭＳ Ｐゴシック"/>
      <family val="3"/>
    </font>
    <font>
      <b/>
      <sz val="9"/>
      <name val="ＭＳ Ｐゴシック"/>
      <family val="3"/>
    </font>
    <font>
      <b/>
      <sz val="11"/>
      <name val="ＭＳ Ｐゴシック"/>
      <family val="3"/>
    </font>
    <font>
      <b/>
      <u val="single"/>
      <sz val="11"/>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medium"/>
      <right style="medium"/>
      <top style="medium"/>
      <bottom style="medium"/>
    </border>
    <border>
      <left style="thin"/>
      <right style="thin"/>
      <top style="dashed"/>
      <bottom style="dashed"/>
    </border>
    <border>
      <left style="medium"/>
      <right style="medium"/>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6" fillId="0" borderId="0" applyNumberFormat="0" applyFill="0" applyBorder="0" applyAlignment="0" applyProtection="0"/>
    <xf numFmtId="0" fontId="12"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3" fillId="3" borderId="0" applyNumberFormat="0" applyBorder="0" applyAlignment="0" applyProtection="0"/>
    <xf numFmtId="0" fontId="9" fillId="23" borderId="4"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7" fillId="0" borderId="8" applyNumberFormat="0" applyFill="0" applyAlignment="0" applyProtection="0"/>
    <xf numFmtId="0" fontId="5"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2" fillId="4" borderId="0" applyNumberFormat="0" applyBorder="0" applyAlignment="0" applyProtection="0"/>
  </cellStyleXfs>
  <cellXfs count="116">
    <xf numFmtId="0" fontId="0" fillId="0" borderId="0" xfId="0" applyAlignment="1">
      <alignment vertical="center"/>
    </xf>
    <xf numFmtId="0" fontId="0" fillId="0" borderId="0" xfId="0" applyFont="1" applyAlignment="1">
      <alignment vertical="center"/>
    </xf>
    <xf numFmtId="176" fontId="1" fillId="0" borderId="10" xfId="0" applyNumberFormat="1" applyFont="1" applyBorder="1" applyAlignment="1">
      <alignment vertical="center"/>
    </xf>
    <xf numFmtId="176" fontId="1" fillId="0" borderId="11" xfId="0" applyNumberFormat="1" applyFont="1" applyBorder="1" applyAlignment="1">
      <alignment vertical="center"/>
    </xf>
    <xf numFmtId="176" fontId="1" fillId="0" borderId="12" xfId="0" applyNumberFormat="1"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3"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0" fillId="0" borderId="0" xfId="0" applyFont="1" applyBorder="1" applyAlignment="1">
      <alignment vertical="center"/>
    </xf>
    <xf numFmtId="0" fontId="0" fillId="0" borderId="13"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176" fontId="1" fillId="0" borderId="18" xfId="0" applyNumberFormat="1" applyFont="1" applyBorder="1" applyAlignment="1">
      <alignment vertical="center"/>
    </xf>
    <xf numFmtId="176" fontId="1" fillId="24" borderId="10" xfId="0" applyNumberFormat="1" applyFont="1" applyFill="1" applyBorder="1" applyAlignment="1">
      <alignment vertical="center"/>
    </xf>
    <xf numFmtId="176" fontId="1" fillId="24" borderId="11" xfId="0" applyNumberFormat="1"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ill="1" applyBorder="1" applyAlignment="1">
      <alignment horizontal="center" vertical="center"/>
    </xf>
    <xf numFmtId="38" fontId="0" fillId="0" borderId="0" xfId="48"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177" fontId="0" fillId="0" borderId="0" xfId="0" applyNumberFormat="1" applyFont="1" applyAlignment="1">
      <alignment vertical="center"/>
    </xf>
    <xf numFmtId="177" fontId="0" fillId="0" borderId="12" xfId="0" applyNumberFormat="1" applyFont="1" applyBorder="1" applyAlignment="1">
      <alignment vertical="center"/>
    </xf>
    <xf numFmtId="177" fontId="0" fillId="0" borderId="18" xfId="0" applyNumberFormat="1" applyFont="1" applyBorder="1" applyAlignment="1">
      <alignment vertical="center"/>
    </xf>
    <xf numFmtId="177" fontId="0" fillId="0" borderId="11" xfId="0" applyNumberFormat="1" applyFont="1" applyBorder="1" applyAlignment="1">
      <alignment vertical="center"/>
    </xf>
    <xf numFmtId="177" fontId="0" fillId="24" borderId="11" xfId="0" applyNumberFormat="1" applyFont="1" applyFill="1" applyBorder="1" applyAlignment="1">
      <alignment vertical="center"/>
    </xf>
    <xf numFmtId="177" fontId="0" fillId="24" borderId="10" xfId="0" applyNumberFormat="1" applyFont="1" applyFill="1" applyBorder="1" applyAlignment="1">
      <alignment vertical="center"/>
    </xf>
    <xf numFmtId="0" fontId="17" fillId="0" borderId="0" xfId="0" applyFont="1" applyFill="1" applyBorder="1" applyAlignment="1">
      <alignment horizontal="center" vertical="center"/>
    </xf>
    <xf numFmtId="0" fontId="21"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17" fillId="0" borderId="0" xfId="0" applyFont="1" applyBorder="1" applyAlignment="1">
      <alignment horizontal="left" vertical="center"/>
    </xf>
    <xf numFmtId="38" fontId="17" fillId="0" borderId="0" xfId="48" applyFont="1" applyBorder="1" applyAlignment="1">
      <alignment vertical="center"/>
    </xf>
    <xf numFmtId="38" fontId="0" fillId="0" borderId="0" xfId="48" applyFont="1" applyBorder="1" applyAlignment="1">
      <alignment vertical="center"/>
    </xf>
    <xf numFmtId="176" fontId="0" fillId="0" borderId="11" xfId="0" applyNumberFormat="1" applyBorder="1" applyAlignment="1">
      <alignment vertical="center"/>
    </xf>
    <xf numFmtId="176" fontId="0" fillId="0" borderId="19" xfId="0" applyNumberFormat="1" applyBorder="1" applyAlignment="1">
      <alignment vertical="center"/>
    </xf>
    <xf numFmtId="176" fontId="0" fillId="0" borderId="10" xfId="0" applyNumberFormat="1" applyBorder="1" applyAlignment="1">
      <alignment vertical="center"/>
    </xf>
    <xf numFmtId="176" fontId="17" fillId="25" borderId="20" xfId="0" applyNumberFormat="1" applyFont="1" applyFill="1" applyBorder="1" applyAlignment="1">
      <alignment vertical="center"/>
    </xf>
    <xf numFmtId="0" fontId="24" fillId="0" borderId="0" xfId="0" applyFont="1" applyAlignment="1">
      <alignment vertical="center"/>
    </xf>
    <xf numFmtId="0" fontId="0" fillId="25" borderId="11" xfId="0" applyFill="1" applyBorder="1" applyAlignment="1">
      <alignment horizontal="center" vertical="center"/>
    </xf>
    <xf numFmtId="176" fontId="0" fillId="25" borderId="11" xfId="0" applyNumberFormat="1" applyFill="1" applyBorder="1" applyAlignment="1">
      <alignment horizontal="center" vertical="center" wrapText="1"/>
    </xf>
    <xf numFmtId="176" fontId="0" fillId="25" borderId="11" xfId="0" applyNumberFormat="1" applyFill="1" applyBorder="1" applyAlignment="1">
      <alignment horizontal="center" vertical="center"/>
    </xf>
    <xf numFmtId="176" fontId="0" fillId="0" borderId="0" xfId="0" applyNumberFormat="1" applyBorder="1" applyAlignment="1">
      <alignment vertical="center"/>
    </xf>
    <xf numFmtId="0" fontId="27" fillId="0" borderId="13" xfId="0" applyFont="1" applyBorder="1" applyAlignment="1">
      <alignment vertical="center"/>
    </xf>
    <xf numFmtId="0" fontId="29" fillId="0" borderId="0" xfId="0" applyFont="1" applyAlignment="1">
      <alignment vertical="center"/>
    </xf>
    <xf numFmtId="177" fontId="22" fillId="0" borderId="0" xfId="0" applyNumberFormat="1" applyFont="1" applyAlignment="1">
      <alignment vertical="center"/>
    </xf>
    <xf numFmtId="0" fontId="22" fillId="0" borderId="0" xfId="0" applyFont="1" applyAlignment="1">
      <alignment vertical="center"/>
    </xf>
    <xf numFmtId="0" fontId="25" fillId="0" borderId="0" xfId="0" applyFont="1" applyAlignment="1">
      <alignment vertical="center"/>
    </xf>
    <xf numFmtId="0" fontId="21" fillId="0" borderId="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horizontal="center" vertical="center"/>
    </xf>
    <xf numFmtId="0" fontId="0" fillId="0" borderId="21"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horizontal="left" vertical="center"/>
    </xf>
    <xf numFmtId="0" fontId="0" fillId="0" borderId="0" xfId="0" applyFont="1" applyFill="1" applyBorder="1" applyAlignment="1">
      <alignment horizontal="center" vertical="center"/>
    </xf>
    <xf numFmtId="38" fontId="17" fillId="25" borderId="20" xfId="48" applyFont="1" applyFill="1" applyBorder="1" applyAlignment="1">
      <alignment vertical="center"/>
    </xf>
    <xf numFmtId="0" fontId="17" fillId="25" borderId="22" xfId="0" applyFont="1" applyFill="1" applyBorder="1" applyAlignment="1">
      <alignment vertical="center"/>
    </xf>
    <xf numFmtId="38" fontId="17" fillId="25" borderId="22" xfId="48" applyFont="1" applyFill="1" applyBorder="1" applyAlignment="1">
      <alignment vertical="center"/>
    </xf>
    <xf numFmtId="0" fontId="23" fillId="0" borderId="0" xfId="0" applyFont="1" applyBorder="1" applyAlignment="1">
      <alignment horizontal="left" vertical="center"/>
    </xf>
    <xf numFmtId="0" fontId="0" fillId="25" borderId="11" xfId="0" applyFill="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1" xfId="0" applyFont="1" applyBorder="1" applyAlignment="1">
      <alignment vertical="center"/>
    </xf>
    <xf numFmtId="0" fontId="26" fillId="0" borderId="13" xfId="0" applyFont="1" applyBorder="1" applyAlignment="1">
      <alignment vertical="center"/>
    </xf>
    <xf numFmtId="0" fontId="26" fillId="0" borderId="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horizontal="center" vertical="center" wrapText="1"/>
    </xf>
    <xf numFmtId="0" fontId="1" fillId="0" borderId="13"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22" fillId="0" borderId="0" xfId="0" applyFont="1" applyAlignment="1">
      <alignment horizontal="left" vertical="center" wrapText="1"/>
    </xf>
    <xf numFmtId="177" fontId="0" fillId="0" borderId="11" xfId="0" applyNumberFormat="1" applyFont="1" applyBorder="1" applyAlignment="1">
      <alignment horizontal="center" vertical="center" wrapText="1"/>
    </xf>
    <xf numFmtId="177" fontId="0" fillId="0" borderId="11" xfId="0" applyNumberFormat="1" applyFont="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20" fillId="0" borderId="19"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5" xfId="0" applyFont="1" applyBorder="1" applyAlignment="1">
      <alignment horizontal="left" vertical="top" wrapText="1"/>
    </xf>
    <xf numFmtId="0" fontId="20" fillId="0" borderId="26" xfId="0" applyFont="1" applyBorder="1" applyAlignment="1">
      <alignment horizontal="left" vertical="top" wrapText="1"/>
    </xf>
    <xf numFmtId="0" fontId="20" fillId="0" borderId="27"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14" xfId="0" applyFont="1" applyBorder="1" applyAlignment="1">
      <alignment horizontal="left" vertical="top" wrapText="1"/>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23" fillId="0" borderId="0" xfId="0" applyFont="1" applyBorder="1" applyAlignment="1">
      <alignment horizontal="left" vertical="center" wrapText="1"/>
    </xf>
    <xf numFmtId="0" fontId="0" fillId="0" borderId="16" xfId="0" applyFont="1" applyBorder="1" applyAlignment="1">
      <alignment horizontal="right"/>
    </xf>
    <xf numFmtId="0" fontId="0" fillId="25" borderId="10" xfId="0" applyFill="1" applyBorder="1" applyAlignment="1">
      <alignment horizontal="center" vertical="center"/>
    </xf>
    <xf numFmtId="0" fontId="0" fillId="25" borderId="18" xfId="0" applyFill="1" applyBorder="1" applyAlignment="1">
      <alignment horizontal="center" vertical="center"/>
    </xf>
    <xf numFmtId="0" fontId="0" fillId="25" borderId="11" xfId="0" applyFill="1" applyBorder="1" applyAlignment="1">
      <alignment horizontal="center" vertical="center"/>
    </xf>
    <xf numFmtId="0" fontId="0" fillId="25" borderId="11" xfId="0" applyFill="1" applyBorder="1" applyAlignment="1">
      <alignment horizontal="center" vertical="center" wrapText="1"/>
    </xf>
    <xf numFmtId="0" fontId="0" fillId="25" borderId="19" xfId="0" applyFill="1" applyBorder="1" applyAlignment="1">
      <alignment horizontal="center" vertical="center"/>
    </xf>
    <xf numFmtId="0" fontId="0" fillId="25" borderId="24" xfId="0" applyFill="1" applyBorder="1" applyAlignment="1">
      <alignment horizontal="center" vertical="center"/>
    </xf>
    <xf numFmtId="176" fontId="17" fillId="0" borderId="28" xfId="0" applyNumberFormat="1" applyFont="1" applyBorder="1" applyAlignment="1">
      <alignment horizontal="center" vertical="center" wrapText="1"/>
    </xf>
    <xf numFmtId="176" fontId="0" fillId="0" borderId="29" xfId="0" applyNumberForma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Q65"/>
  <sheetViews>
    <sheetView tabSelected="1" view="pageBreakPreview" zoomScaleSheetLayoutView="100" zoomScalePageLayoutView="0" workbookViewId="0" topLeftCell="A1">
      <selection activeCell="A67" sqref="A67"/>
    </sheetView>
  </sheetViews>
  <sheetFormatPr defaultColWidth="8.125" defaultRowHeight="15" customHeight="1"/>
  <cols>
    <col min="1" max="4" width="8.75390625" style="1" customWidth="1"/>
    <col min="5" max="5" width="11.75390625" style="1" customWidth="1"/>
    <col min="6" max="9" width="8.75390625" style="1" customWidth="1"/>
    <col min="10" max="10" width="11.75390625" style="1" customWidth="1"/>
    <col min="11" max="11" width="11.375" style="25" customWidth="1"/>
    <col min="12" max="12" width="8.125" style="1" bestFit="1" customWidth="1"/>
    <col min="13" max="16384" width="8.125" style="1" customWidth="1"/>
  </cols>
  <sheetData>
    <row r="1" spans="1:5" ht="15" customHeight="1">
      <c r="A1" s="1" t="s">
        <v>54</v>
      </c>
      <c r="E1" s="1" t="s">
        <v>55</v>
      </c>
    </row>
    <row r="3" spans="1:11" ht="15" customHeight="1">
      <c r="A3" s="65" t="s">
        <v>0</v>
      </c>
      <c r="B3" s="65"/>
      <c r="C3" s="65"/>
      <c r="D3" s="65"/>
      <c r="E3" s="65"/>
      <c r="F3" s="65" t="s">
        <v>1</v>
      </c>
      <c r="G3" s="65"/>
      <c r="H3" s="65"/>
      <c r="I3" s="65"/>
      <c r="J3" s="65"/>
      <c r="K3" s="86" t="s">
        <v>2</v>
      </c>
    </row>
    <row r="4" spans="1:11" ht="15" customHeight="1">
      <c r="A4" s="65" t="s">
        <v>3</v>
      </c>
      <c r="B4" s="65"/>
      <c r="C4" s="65"/>
      <c r="D4" s="65"/>
      <c r="E4" s="75" t="s">
        <v>4</v>
      </c>
      <c r="F4" s="65" t="s">
        <v>3</v>
      </c>
      <c r="G4" s="65"/>
      <c r="H4" s="65"/>
      <c r="I4" s="65"/>
      <c r="J4" s="75" t="s">
        <v>5</v>
      </c>
      <c r="K4" s="87"/>
    </row>
    <row r="5" spans="1:11" ht="15" customHeight="1">
      <c r="A5" s="65"/>
      <c r="B5" s="65"/>
      <c r="C5" s="65"/>
      <c r="D5" s="65"/>
      <c r="E5" s="65"/>
      <c r="F5" s="65"/>
      <c r="G5" s="65"/>
      <c r="H5" s="65"/>
      <c r="I5" s="65"/>
      <c r="J5" s="65"/>
      <c r="K5" s="87"/>
    </row>
    <row r="6" spans="1:11" ht="15" customHeight="1">
      <c r="A6" s="66" t="s">
        <v>62</v>
      </c>
      <c r="B6" s="67"/>
      <c r="C6" s="67"/>
      <c r="D6" s="68"/>
      <c r="E6" s="17">
        <f>E8+E10+E11</f>
        <v>0</v>
      </c>
      <c r="F6" s="69" t="s">
        <v>6</v>
      </c>
      <c r="G6" s="69"/>
      <c r="H6" s="69"/>
      <c r="I6" s="69"/>
      <c r="J6" s="18">
        <f>SUM(J7:J12)</f>
        <v>0</v>
      </c>
      <c r="K6" s="30">
        <f>E6-J6-J13-J24</f>
        <v>0</v>
      </c>
    </row>
    <row r="7" spans="1:11" ht="15" customHeight="1">
      <c r="A7" s="70" t="s">
        <v>63</v>
      </c>
      <c r="B7" s="71"/>
      <c r="C7" s="71"/>
      <c r="D7" s="71"/>
      <c r="E7" s="4"/>
      <c r="F7" s="72" t="s">
        <v>7</v>
      </c>
      <c r="G7" s="73"/>
      <c r="H7" s="73"/>
      <c r="I7" s="74"/>
      <c r="J7" s="4"/>
      <c r="K7" s="26"/>
    </row>
    <row r="8" spans="1:11" ht="15" customHeight="1">
      <c r="A8" s="76" t="s">
        <v>64</v>
      </c>
      <c r="B8" s="77"/>
      <c r="C8" s="77"/>
      <c r="D8" s="77"/>
      <c r="E8" s="4"/>
      <c r="F8" s="72" t="s">
        <v>8</v>
      </c>
      <c r="G8" s="73"/>
      <c r="H8" s="73"/>
      <c r="I8" s="74"/>
      <c r="J8" s="4"/>
      <c r="K8" s="26"/>
    </row>
    <row r="9" spans="1:11" ht="15" customHeight="1">
      <c r="A9" s="70" t="s">
        <v>63</v>
      </c>
      <c r="B9" s="71"/>
      <c r="C9" s="71"/>
      <c r="D9" s="71"/>
      <c r="E9" s="4"/>
      <c r="F9" s="72" t="s">
        <v>9</v>
      </c>
      <c r="G9" s="73"/>
      <c r="H9" s="73"/>
      <c r="I9" s="74"/>
      <c r="J9" s="4"/>
      <c r="K9" s="26"/>
    </row>
    <row r="10" spans="1:11" ht="15" customHeight="1">
      <c r="A10" s="76" t="s">
        <v>56</v>
      </c>
      <c r="B10" s="77"/>
      <c r="C10" s="77"/>
      <c r="D10" s="78"/>
      <c r="E10" s="4"/>
      <c r="F10" s="5" t="s">
        <v>10</v>
      </c>
      <c r="G10" s="6"/>
      <c r="H10" s="6"/>
      <c r="I10" s="7"/>
      <c r="J10" s="4"/>
      <c r="K10" s="26"/>
    </row>
    <row r="11" spans="1:11" ht="15" customHeight="1">
      <c r="A11" s="8" t="s">
        <v>65</v>
      </c>
      <c r="B11" s="9"/>
      <c r="C11" s="9"/>
      <c r="D11" s="10"/>
      <c r="E11" s="4"/>
      <c r="F11" s="72" t="s">
        <v>11</v>
      </c>
      <c r="G11" s="73"/>
      <c r="H11" s="73"/>
      <c r="I11" s="74"/>
      <c r="J11" s="4"/>
      <c r="K11" s="26"/>
    </row>
    <row r="12" spans="1:11" ht="15" customHeight="1">
      <c r="A12" s="70" t="s">
        <v>63</v>
      </c>
      <c r="B12" s="71"/>
      <c r="C12" s="71"/>
      <c r="D12" s="71"/>
      <c r="E12" s="4"/>
      <c r="F12" s="72" t="s">
        <v>12</v>
      </c>
      <c r="G12" s="73"/>
      <c r="H12" s="73"/>
      <c r="I12" s="74"/>
      <c r="J12" s="4"/>
      <c r="K12" s="26"/>
    </row>
    <row r="13" spans="1:11" ht="15" customHeight="1">
      <c r="A13" s="8" t="s">
        <v>13</v>
      </c>
      <c r="B13" s="9"/>
      <c r="C13" s="9"/>
      <c r="D13" s="10"/>
      <c r="E13" s="4"/>
      <c r="F13" s="69" t="s">
        <v>14</v>
      </c>
      <c r="G13" s="69"/>
      <c r="H13" s="69"/>
      <c r="I13" s="69"/>
      <c r="J13" s="18">
        <f>SUM(J14:J23)</f>
        <v>0</v>
      </c>
      <c r="K13" s="26"/>
    </row>
    <row r="14" spans="1:17" ht="15" customHeight="1">
      <c r="A14" s="5" t="s">
        <v>57</v>
      </c>
      <c r="B14" s="6"/>
      <c r="C14" s="6"/>
      <c r="D14" s="6"/>
      <c r="E14" s="4"/>
      <c r="F14" s="72" t="s">
        <v>15</v>
      </c>
      <c r="G14" s="73"/>
      <c r="H14" s="73"/>
      <c r="I14" s="74"/>
      <c r="J14" s="4"/>
      <c r="K14" s="26"/>
      <c r="N14" s="11"/>
      <c r="O14" s="11"/>
      <c r="P14" s="11"/>
      <c r="Q14" s="11"/>
    </row>
    <row r="15" spans="1:17" ht="15" customHeight="1">
      <c r="A15" s="8" t="s">
        <v>58</v>
      </c>
      <c r="B15" s="9"/>
      <c r="C15" s="9"/>
      <c r="D15" s="10"/>
      <c r="E15" s="4"/>
      <c r="F15" s="72" t="s">
        <v>16</v>
      </c>
      <c r="G15" s="73"/>
      <c r="H15" s="73"/>
      <c r="I15" s="74"/>
      <c r="J15" s="4"/>
      <c r="K15" s="26"/>
      <c r="N15" s="11"/>
      <c r="O15" s="11"/>
      <c r="P15" s="11"/>
      <c r="Q15" s="11"/>
    </row>
    <row r="16" spans="1:17" ht="15" customHeight="1">
      <c r="A16" s="8" t="s">
        <v>59</v>
      </c>
      <c r="B16" s="9"/>
      <c r="C16" s="9"/>
      <c r="D16" s="10"/>
      <c r="E16" s="4"/>
      <c r="F16" s="72" t="s">
        <v>17</v>
      </c>
      <c r="G16" s="73"/>
      <c r="H16" s="73"/>
      <c r="I16" s="74"/>
      <c r="J16" s="4"/>
      <c r="K16" s="26"/>
      <c r="N16" s="11"/>
      <c r="O16" s="11"/>
      <c r="P16" s="11"/>
      <c r="Q16" s="11"/>
    </row>
    <row r="17" spans="1:17" ht="15" customHeight="1">
      <c r="A17" s="8" t="s">
        <v>60</v>
      </c>
      <c r="B17" s="9"/>
      <c r="C17" s="9"/>
      <c r="D17" s="10"/>
      <c r="E17" s="4"/>
      <c r="F17" s="72" t="s">
        <v>18</v>
      </c>
      <c r="G17" s="73"/>
      <c r="H17" s="73"/>
      <c r="I17" s="74"/>
      <c r="J17" s="4"/>
      <c r="K17" s="26"/>
      <c r="N17" s="11"/>
      <c r="O17" s="11"/>
      <c r="P17" s="11"/>
      <c r="Q17" s="11"/>
    </row>
    <row r="18" spans="1:17" ht="15" customHeight="1">
      <c r="A18" s="8" t="s">
        <v>61</v>
      </c>
      <c r="B18" s="9"/>
      <c r="C18" s="9"/>
      <c r="D18" s="10"/>
      <c r="E18" s="4"/>
      <c r="F18" s="72" t="s">
        <v>19</v>
      </c>
      <c r="G18" s="73"/>
      <c r="H18" s="73"/>
      <c r="I18" s="74"/>
      <c r="J18" s="4"/>
      <c r="K18" s="26"/>
      <c r="N18" s="11"/>
      <c r="O18" s="11"/>
      <c r="P18" s="11"/>
      <c r="Q18" s="11"/>
    </row>
    <row r="19" spans="1:17" ht="15" customHeight="1">
      <c r="A19" s="8" t="s">
        <v>21</v>
      </c>
      <c r="B19" s="9"/>
      <c r="C19" s="9"/>
      <c r="D19" s="10"/>
      <c r="E19" s="4"/>
      <c r="F19" s="72" t="s">
        <v>20</v>
      </c>
      <c r="G19" s="73"/>
      <c r="H19" s="73"/>
      <c r="I19" s="74"/>
      <c r="J19" s="4"/>
      <c r="K19" s="26"/>
      <c r="N19" s="11"/>
      <c r="O19" s="11"/>
      <c r="P19" s="11"/>
      <c r="Q19" s="11"/>
    </row>
    <row r="20" spans="1:17" ht="15" customHeight="1">
      <c r="A20" s="12"/>
      <c r="B20" s="11"/>
      <c r="C20" s="11"/>
      <c r="D20" s="11"/>
      <c r="E20" s="4"/>
      <c r="F20" s="72" t="s">
        <v>22</v>
      </c>
      <c r="G20" s="73"/>
      <c r="H20" s="73"/>
      <c r="I20" s="74"/>
      <c r="J20" s="4"/>
      <c r="K20" s="26"/>
      <c r="N20" s="11"/>
      <c r="O20" s="11"/>
      <c r="P20" s="11"/>
      <c r="Q20" s="11"/>
    </row>
    <row r="21" spans="1:17" ht="15" customHeight="1">
      <c r="A21" s="5"/>
      <c r="B21" s="6"/>
      <c r="C21" s="6"/>
      <c r="D21" s="6"/>
      <c r="E21" s="4"/>
      <c r="F21" s="72" t="s">
        <v>23</v>
      </c>
      <c r="G21" s="73"/>
      <c r="H21" s="73"/>
      <c r="I21" s="74"/>
      <c r="J21" s="4"/>
      <c r="K21" s="26"/>
      <c r="N21" s="11"/>
      <c r="O21" s="11"/>
      <c r="P21" s="11"/>
      <c r="Q21" s="11"/>
    </row>
    <row r="22" spans="1:17" ht="15" customHeight="1">
      <c r="A22" s="5"/>
      <c r="B22" s="6"/>
      <c r="C22" s="6"/>
      <c r="D22" s="6"/>
      <c r="E22" s="4"/>
      <c r="F22" s="72" t="s">
        <v>24</v>
      </c>
      <c r="G22" s="73"/>
      <c r="H22" s="73"/>
      <c r="I22" s="74"/>
      <c r="J22" s="4"/>
      <c r="K22" s="26"/>
      <c r="N22" s="11"/>
      <c r="O22" s="11"/>
      <c r="P22" s="11"/>
      <c r="Q22" s="11"/>
    </row>
    <row r="23" spans="1:17" ht="15" customHeight="1">
      <c r="A23" s="5"/>
      <c r="B23" s="6"/>
      <c r="C23" s="6"/>
      <c r="D23" s="6"/>
      <c r="E23" s="4"/>
      <c r="F23" s="6" t="s">
        <v>25</v>
      </c>
      <c r="G23" s="6"/>
      <c r="H23" s="6"/>
      <c r="I23" s="6"/>
      <c r="J23" s="4"/>
      <c r="K23" s="26"/>
      <c r="N23" s="11"/>
      <c r="O23" s="11"/>
      <c r="P23" s="11"/>
      <c r="Q23" s="11"/>
    </row>
    <row r="24" spans="1:11" ht="15" customHeight="1">
      <c r="A24" s="5"/>
      <c r="B24" s="6"/>
      <c r="C24" s="6"/>
      <c r="D24" s="6"/>
      <c r="E24" s="4"/>
      <c r="F24" s="69" t="s">
        <v>26</v>
      </c>
      <c r="G24" s="69"/>
      <c r="H24" s="69"/>
      <c r="I24" s="69"/>
      <c r="J24" s="18">
        <f>SUM(J25:J42)</f>
        <v>0</v>
      </c>
      <c r="K24" s="26"/>
    </row>
    <row r="25" spans="1:11" ht="15" customHeight="1">
      <c r="A25" s="5"/>
      <c r="B25" s="6"/>
      <c r="C25" s="6"/>
      <c r="D25" s="6"/>
      <c r="E25" s="4"/>
      <c r="F25" s="72" t="s">
        <v>27</v>
      </c>
      <c r="G25" s="73"/>
      <c r="H25" s="73"/>
      <c r="I25" s="74"/>
      <c r="J25" s="4"/>
      <c r="K25" s="26"/>
    </row>
    <row r="26" spans="1:11" ht="15" customHeight="1">
      <c r="A26" s="5"/>
      <c r="B26" s="6"/>
      <c r="C26" s="6"/>
      <c r="D26" s="6"/>
      <c r="E26" s="4"/>
      <c r="F26" s="72" t="s">
        <v>28</v>
      </c>
      <c r="G26" s="73"/>
      <c r="H26" s="73"/>
      <c r="I26" s="74"/>
      <c r="J26" s="4"/>
      <c r="K26" s="26"/>
    </row>
    <row r="27" spans="1:11" ht="15" customHeight="1">
      <c r="A27" s="5"/>
      <c r="B27" s="6"/>
      <c r="C27" s="6"/>
      <c r="D27" s="6"/>
      <c r="E27" s="4"/>
      <c r="F27" s="72" t="s">
        <v>29</v>
      </c>
      <c r="G27" s="73"/>
      <c r="H27" s="73"/>
      <c r="I27" s="74"/>
      <c r="J27" s="4"/>
      <c r="K27" s="26"/>
    </row>
    <row r="28" spans="1:11" ht="15" customHeight="1">
      <c r="A28" s="5"/>
      <c r="B28" s="6"/>
      <c r="C28" s="6"/>
      <c r="D28" s="6"/>
      <c r="E28" s="4"/>
      <c r="F28" s="72" t="s">
        <v>30</v>
      </c>
      <c r="G28" s="73"/>
      <c r="H28" s="73"/>
      <c r="I28" s="74"/>
      <c r="J28" s="4"/>
      <c r="K28" s="26"/>
    </row>
    <row r="29" spans="1:11" ht="15" customHeight="1">
      <c r="A29" s="5"/>
      <c r="B29" s="6"/>
      <c r="C29" s="6"/>
      <c r="D29" s="6"/>
      <c r="E29" s="4"/>
      <c r="F29" s="72" t="s">
        <v>31</v>
      </c>
      <c r="G29" s="73"/>
      <c r="H29" s="73"/>
      <c r="I29" s="74"/>
      <c r="J29" s="4"/>
      <c r="K29" s="26"/>
    </row>
    <row r="30" spans="1:11" ht="15" customHeight="1">
      <c r="A30" s="5"/>
      <c r="B30" s="6"/>
      <c r="C30" s="6"/>
      <c r="D30" s="6"/>
      <c r="E30" s="4"/>
      <c r="F30" s="72" t="s">
        <v>32</v>
      </c>
      <c r="G30" s="73"/>
      <c r="H30" s="73"/>
      <c r="I30" s="74"/>
      <c r="J30" s="4"/>
      <c r="K30" s="26"/>
    </row>
    <row r="31" spans="1:11" ht="15" customHeight="1">
      <c r="A31" s="5"/>
      <c r="B31" s="6"/>
      <c r="C31" s="6"/>
      <c r="D31" s="6"/>
      <c r="E31" s="4"/>
      <c r="F31" s="72" t="s">
        <v>33</v>
      </c>
      <c r="G31" s="73"/>
      <c r="H31" s="73"/>
      <c r="I31" s="74"/>
      <c r="J31" s="4"/>
      <c r="K31" s="26"/>
    </row>
    <row r="32" spans="1:11" ht="15" customHeight="1">
      <c r="A32" s="5"/>
      <c r="B32" s="6"/>
      <c r="C32" s="6"/>
      <c r="D32" s="6"/>
      <c r="E32" s="4"/>
      <c r="F32" s="72" t="s">
        <v>34</v>
      </c>
      <c r="G32" s="73"/>
      <c r="H32" s="73"/>
      <c r="I32" s="74"/>
      <c r="J32" s="4"/>
      <c r="K32" s="26"/>
    </row>
    <row r="33" spans="1:11" ht="15" customHeight="1">
      <c r="A33" s="5"/>
      <c r="B33" s="6"/>
      <c r="C33" s="6"/>
      <c r="D33" s="6"/>
      <c r="E33" s="4"/>
      <c r="F33" s="72" t="s">
        <v>35</v>
      </c>
      <c r="G33" s="73"/>
      <c r="H33" s="73"/>
      <c r="I33" s="74"/>
      <c r="J33" s="4"/>
      <c r="K33" s="26"/>
    </row>
    <row r="34" spans="1:11" ht="15" customHeight="1">
      <c r="A34" s="5"/>
      <c r="B34" s="6"/>
      <c r="C34" s="6"/>
      <c r="D34" s="6"/>
      <c r="E34" s="4"/>
      <c r="F34" s="72" t="s">
        <v>36</v>
      </c>
      <c r="G34" s="73"/>
      <c r="H34" s="73"/>
      <c r="I34" s="74"/>
      <c r="J34" s="4"/>
      <c r="K34" s="26"/>
    </row>
    <row r="35" spans="1:11" ht="15" customHeight="1">
      <c r="A35" s="5"/>
      <c r="B35" s="6"/>
      <c r="C35" s="6"/>
      <c r="D35" s="6"/>
      <c r="E35" s="4"/>
      <c r="F35" s="72" t="s">
        <v>37</v>
      </c>
      <c r="G35" s="73"/>
      <c r="H35" s="73"/>
      <c r="I35" s="74"/>
      <c r="J35" s="4"/>
      <c r="K35" s="26"/>
    </row>
    <row r="36" spans="1:11" ht="15" customHeight="1">
      <c r="A36" s="5"/>
      <c r="B36" s="6"/>
      <c r="C36" s="6"/>
      <c r="D36" s="6"/>
      <c r="E36" s="4"/>
      <c r="F36" s="72" t="s">
        <v>38</v>
      </c>
      <c r="G36" s="73"/>
      <c r="H36" s="73"/>
      <c r="I36" s="74"/>
      <c r="J36" s="4"/>
      <c r="K36" s="26"/>
    </row>
    <row r="37" spans="1:11" ht="15" customHeight="1">
      <c r="A37" s="5"/>
      <c r="B37" s="6"/>
      <c r="C37" s="6"/>
      <c r="D37" s="6"/>
      <c r="E37" s="4"/>
      <c r="F37" s="72" t="s">
        <v>39</v>
      </c>
      <c r="G37" s="73"/>
      <c r="H37" s="73"/>
      <c r="I37" s="74"/>
      <c r="J37" s="4"/>
      <c r="K37" s="26"/>
    </row>
    <row r="38" spans="1:11" ht="15" customHeight="1">
      <c r="A38" s="5"/>
      <c r="B38" s="6"/>
      <c r="C38" s="6"/>
      <c r="D38" s="6"/>
      <c r="E38" s="4"/>
      <c r="F38" s="72" t="s">
        <v>40</v>
      </c>
      <c r="G38" s="73"/>
      <c r="H38" s="73"/>
      <c r="I38" s="74"/>
      <c r="J38" s="4"/>
      <c r="K38" s="26"/>
    </row>
    <row r="39" spans="1:11" ht="15" customHeight="1">
      <c r="A39" s="5"/>
      <c r="B39" s="6"/>
      <c r="C39" s="6"/>
      <c r="D39" s="6"/>
      <c r="E39" s="4"/>
      <c r="F39" s="72" t="s">
        <v>41</v>
      </c>
      <c r="G39" s="73"/>
      <c r="H39" s="73"/>
      <c r="I39" s="74"/>
      <c r="J39" s="4"/>
      <c r="K39" s="26"/>
    </row>
    <row r="40" spans="1:11" ht="15" customHeight="1">
      <c r="A40" s="5"/>
      <c r="B40" s="6"/>
      <c r="C40" s="6"/>
      <c r="D40" s="6"/>
      <c r="E40" s="4"/>
      <c r="F40" s="72" t="s">
        <v>42</v>
      </c>
      <c r="G40" s="73"/>
      <c r="H40" s="73"/>
      <c r="I40" s="74"/>
      <c r="J40" s="4"/>
      <c r="K40" s="26"/>
    </row>
    <row r="41" spans="1:11" ht="15" customHeight="1">
      <c r="A41" s="5"/>
      <c r="B41" s="6"/>
      <c r="C41" s="6"/>
      <c r="D41" s="6"/>
      <c r="E41" s="4"/>
      <c r="F41" s="5" t="s">
        <v>43</v>
      </c>
      <c r="G41" s="6"/>
      <c r="H41" s="6"/>
      <c r="I41" s="7"/>
      <c r="J41" s="4"/>
      <c r="K41" s="26"/>
    </row>
    <row r="42" spans="1:11" ht="15" customHeight="1">
      <c r="A42" s="5"/>
      <c r="B42" s="6"/>
      <c r="C42" s="6"/>
      <c r="D42" s="6"/>
      <c r="E42" s="4"/>
      <c r="F42" s="5" t="s">
        <v>44</v>
      </c>
      <c r="G42" s="6"/>
      <c r="H42" s="6"/>
      <c r="I42" s="7"/>
      <c r="J42" s="4"/>
      <c r="K42" s="26"/>
    </row>
    <row r="43" spans="1:11" ht="15" customHeight="1">
      <c r="A43" s="5"/>
      <c r="B43" s="6"/>
      <c r="C43" s="6"/>
      <c r="D43" s="6"/>
      <c r="E43" s="4"/>
      <c r="F43" s="79" t="s">
        <v>45</v>
      </c>
      <c r="G43" s="80"/>
      <c r="H43" s="80"/>
      <c r="I43" s="81"/>
      <c r="J43" s="2"/>
      <c r="K43" s="26"/>
    </row>
    <row r="44" spans="1:11" ht="15" customHeight="1">
      <c r="A44" s="5"/>
      <c r="B44" s="6"/>
      <c r="C44" s="6"/>
      <c r="D44" s="6"/>
      <c r="E44" s="4"/>
      <c r="F44" s="72" t="s">
        <v>46</v>
      </c>
      <c r="G44" s="73"/>
      <c r="H44" s="73"/>
      <c r="I44" s="74"/>
      <c r="J44" s="4"/>
      <c r="K44" s="26"/>
    </row>
    <row r="45" spans="1:11" ht="15" customHeight="1">
      <c r="A45" s="5"/>
      <c r="B45" s="6"/>
      <c r="C45" s="6"/>
      <c r="D45" s="6"/>
      <c r="E45" s="4"/>
      <c r="F45" s="72" t="s">
        <v>47</v>
      </c>
      <c r="G45" s="73"/>
      <c r="H45" s="73"/>
      <c r="I45" s="74"/>
      <c r="J45" s="4"/>
      <c r="K45" s="26"/>
    </row>
    <row r="46" spans="1:11" ht="15" customHeight="1">
      <c r="A46" s="5"/>
      <c r="B46" s="6"/>
      <c r="C46" s="6"/>
      <c r="D46" s="6"/>
      <c r="E46" s="4"/>
      <c r="F46" s="72" t="s">
        <v>74</v>
      </c>
      <c r="G46" s="73"/>
      <c r="H46" s="73"/>
      <c r="I46" s="74"/>
      <c r="J46" s="4"/>
      <c r="K46" s="26"/>
    </row>
    <row r="47" spans="1:11" ht="15" customHeight="1">
      <c r="A47" s="13"/>
      <c r="B47" s="14"/>
      <c r="C47" s="14"/>
      <c r="D47" s="14"/>
      <c r="E47" s="4"/>
      <c r="F47" s="72" t="s">
        <v>75</v>
      </c>
      <c r="G47" s="73"/>
      <c r="H47" s="73"/>
      <c r="I47" s="74"/>
      <c r="J47" s="4"/>
      <c r="K47" s="27"/>
    </row>
    <row r="48" spans="1:11" ht="15" customHeight="1">
      <c r="A48" s="66" t="s">
        <v>68</v>
      </c>
      <c r="B48" s="67"/>
      <c r="C48" s="67"/>
      <c r="D48" s="68"/>
      <c r="E48" s="3"/>
      <c r="F48" s="66" t="s">
        <v>48</v>
      </c>
      <c r="G48" s="67"/>
      <c r="H48" s="67"/>
      <c r="I48" s="68"/>
      <c r="J48" s="3"/>
      <c r="K48" s="28">
        <f>E48-J48</f>
        <v>0</v>
      </c>
    </row>
    <row r="49" spans="1:11" ht="15" customHeight="1">
      <c r="A49" s="82" t="s">
        <v>69</v>
      </c>
      <c r="B49" s="83"/>
      <c r="C49" s="83"/>
      <c r="D49" s="84"/>
      <c r="E49" s="18">
        <f>SUM(E7:E48)</f>
        <v>0</v>
      </c>
      <c r="F49" s="82" t="s">
        <v>49</v>
      </c>
      <c r="G49" s="83"/>
      <c r="H49" s="83"/>
      <c r="I49" s="84"/>
      <c r="J49" s="18">
        <f>J6+J13+J24+J43+J44+J45+J46+J47+J48</f>
        <v>0</v>
      </c>
      <c r="K49" s="29">
        <f>E49-J49</f>
        <v>0</v>
      </c>
    </row>
    <row r="50" spans="1:11" ht="15" customHeight="1">
      <c r="A50" s="79" t="s">
        <v>129</v>
      </c>
      <c r="B50" s="80"/>
      <c r="C50" s="80"/>
      <c r="D50" s="81"/>
      <c r="E50" s="4"/>
      <c r="F50" s="72" t="s">
        <v>76</v>
      </c>
      <c r="G50" s="73"/>
      <c r="H50" s="73"/>
      <c r="I50" s="74"/>
      <c r="J50" s="4"/>
      <c r="K50" s="26"/>
    </row>
    <row r="51" spans="1:11" ht="15" customHeight="1">
      <c r="A51" s="47" t="s">
        <v>131</v>
      </c>
      <c r="B51" s="6"/>
      <c r="C51" s="6"/>
      <c r="D51" s="7"/>
      <c r="E51" s="4"/>
      <c r="F51" s="72" t="s">
        <v>77</v>
      </c>
      <c r="G51" s="73"/>
      <c r="H51" s="73"/>
      <c r="I51" s="74"/>
      <c r="J51" s="4"/>
      <c r="K51" s="26"/>
    </row>
    <row r="52" spans="1:11" ht="15" customHeight="1">
      <c r="A52" s="72" t="s">
        <v>70</v>
      </c>
      <c r="B52" s="73"/>
      <c r="C52" s="73"/>
      <c r="D52" s="74"/>
      <c r="E52" s="4"/>
      <c r="F52" s="72" t="s">
        <v>50</v>
      </c>
      <c r="G52" s="73"/>
      <c r="H52" s="73"/>
      <c r="I52" s="74"/>
      <c r="J52" s="4"/>
      <c r="K52" s="26"/>
    </row>
    <row r="53" spans="1:11" ht="15" customHeight="1">
      <c r="A53" s="5" t="s">
        <v>66</v>
      </c>
      <c r="B53" s="6"/>
      <c r="C53" s="6"/>
      <c r="D53" s="7"/>
      <c r="E53" s="4"/>
      <c r="F53" s="72" t="s">
        <v>78</v>
      </c>
      <c r="G53" s="73"/>
      <c r="H53" s="73"/>
      <c r="I53" s="74"/>
      <c r="J53" s="4"/>
      <c r="K53" s="26"/>
    </row>
    <row r="54" spans="1:11" ht="15" customHeight="1">
      <c r="A54" s="72" t="s">
        <v>71</v>
      </c>
      <c r="B54" s="73"/>
      <c r="C54" s="73"/>
      <c r="D54" s="74"/>
      <c r="E54" s="4"/>
      <c r="F54" s="5" t="s">
        <v>79</v>
      </c>
      <c r="G54" s="6"/>
      <c r="H54" s="6"/>
      <c r="I54" s="7"/>
      <c r="J54" s="4"/>
      <c r="K54" s="26"/>
    </row>
    <row r="55" spans="1:11" ht="15" customHeight="1">
      <c r="A55" s="5" t="s">
        <v>66</v>
      </c>
      <c r="B55" s="6"/>
      <c r="C55" s="6"/>
      <c r="D55" s="7"/>
      <c r="E55" s="4"/>
      <c r="F55" s="72" t="s">
        <v>80</v>
      </c>
      <c r="G55" s="73"/>
      <c r="H55" s="73"/>
      <c r="I55" s="74"/>
      <c r="J55" s="4"/>
      <c r="K55" s="26"/>
    </row>
    <row r="56" spans="1:11" ht="15" customHeight="1">
      <c r="A56" s="72" t="s">
        <v>72</v>
      </c>
      <c r="B56" s="73"/>
      <c r="C56" s="73"/>
      <c r="D56" s="74"/>
      <c r="E56" s="4"/>
      <c r="F56" s="72" t="s">
        <v>81</v>
      </c>
      <c r="G56" s="73"/>
      <c r="H56" s="73"/>
      <c r="I56" s="74"/>
      <c r="J56" s="4"/>
      <c r="K56" s="26"/>
    </row>
    <row r="57" spans="1:11" ht="15" customHeight="1">
      <c r="A57" s="5" t="s">
        <v>67</v>
      </c>
      <c r="B57" s="6"/>
      <c r="C57" s="6"/>
      <c r="D57" s="7"/>
      <c r="E57" s="4"/>
      <c r="F57" s="72" t="s">
        <v>82</v>
      </c>
      <c r="G57" s="73"/>
      <c r="H57" s="73"/>
      <c r="I57" s="74"/>
      <c r="J57" s="4"/>
      <c r="K57" s="26"/>
    </row>
    <row r="58" spans="1:11" ht="15" customHeight="1">
      <c r="A58" s="5"/>
      <c r="B58" s="6"/>
      <c r="C58" s="6"/>
      <c r="D58" s="7"/>
      <c r="E58" s="4"/>
      <c r="F58" s="72" t="s">
        <v>83</v>
      </c>
      <c r="G58" s="73"/>
      <c r="H58" s="73"/>
      <c r="I58" s="74"/>
      <c r="J58" s="4"/>
      <c r="K58" s="26"/>
    </row>
    <row r="59" spans="1:11" ht="15" customHeight="1">
      <c r="A59" s="13"/>
      <c r="B59" s="14"/>
      <c r="C59" s="14"/>
      <c r="D59" s="15"/>
      <c r="E59" s="16"/>
      <c r="F59" s="88" t="s">
        <v>51</v>
      </c>
      <c r="G59" s="89"/>
      <c r="H59" s="89"/>
      <c r="I59" s="90"/>
      <c r="J59" s="16"/>
      <c r="K59" s="26"/>
    </row>
    <row r="60" spans="1:11" ht="15" customHeight="1">
      <c r="A60" s="65" t="s">
        <v>73</v>
      </c>
      <c r="B60" s="65"/>
      <c r="C60" s="65"/>
      <c r="D60" s="65"/>
      <c r="E60" s="18">
        <f>SUM(E50:E59)</f>
        <v>0</v>
      </c>
      <c r="F60" s="65" t="s">
        <v>52</v>
      </c>
      <c r="G60" s="65"/>
      <c r="H60" s="65"/>
      <c r="I60" s="65"/>
      <c r="J60" s="18">
        <f>SUM(J50:J59)</f>
        <v>0</v>
      </c>
      <c r="K60" s="29">
        <f>E60-J60</f>
        <v>0</v>
      </c>
    </row>
    <row r="61" spans="1:11" ht="15" customHeight="1">
      <c r="A61" s="65" t="s">
        <v>53</v>
      </c>
      <c r="B61" s="65"/>
      <c r="C61" s="65"/>
      <c r="D61" s="65"/>
      <c r="E61" s="18">
        <f>E49+E60</f>
        <v>0</v>
      </c>
      <c r="F61" s="65" t="s">
        <v>53</v>
      </c>
      <c r="G61" s="65"/>
      <c r="H61" s="65"/>
      <c r="I61" s="65"/>
      <c r="J61" s="18">
        <f>J49+J60</f>
        <v>0</v>
      </c>
      <c r="K61" s="29">
        <f>E61-J61</f>
        <v>0</v>
      </c>
    </row>
    <row r="62" spans="1:11" ht="15" customHeight="1">
      <c r="A62" s="48" t="s">
        <v>146</v>
      </c>
      <c r="B62" s="48"/>
      <c r="C62" s="48"/>
      <c r="D62" s="48"/>
      <c r="E62" s="48"/>
      <c r="F62" s="48"/>
      <c r="G62" s="48"/>
      <c r="H62" s="48"/>
      <c r="I62" s="48"/>
      <c r="J62" s="48"/>
      <c r="K62" s="49"/>
    </row>
    <row r="63" spans="1:11" ht="15" customHeight="1">
      <c r="A63" s="48" t="s">
        <v>147</v>
      </c>
      <c r="B63" s="48"/>
      <c r="C63" s="48"/>
      <c r="D63" s="48"/>
      <c r="E63" s="48"/>
      <c r="F63" s="48"/>
      <c r="G63" s="48"/>
      <c r="H63" s="48"/>
      <c r="I63" s="48"/>
      <c r="J63" s="48"/>
      <c r="K63" s="49"/>
    </row>
    <row r="64" spans="1:11" ht="15" customHeight="1">
      <c r="A64" s="50" t="s">
        <v>148</v>
      </c>
      <c r="B64" s="50"/>
      <c r="C64" s="50"/>
      <c r="D64" s="50"/>
      <c r="E64" s="50"/>
      <c r="F64" s="50"/>
      <c r="G64" s="50"/>
      <c r="H64" s="50"/>
      <c r="I64" s="50"/>
      <c r="J64" s="50"/>
      <c r="K64" s="49"/>
    </row>
    <row r="65" spans="1:11" ht="24.75" customHeight="1">
      <c r="A65" s="85" t="s">
        <v>149</v>
      </c>
      <c r="B65" s="85"/>
      <c r="C65" s="85"/>
      <c r="D65" s="85"/>
      <c r="E65" s="85"/>
      <c r="F65" s="85"/>
      <c r="G65" s="85"/>
      <c r="H65" s="85"/>
      <c r="I65" s="85"/>
      <c r="J65" s="85"/>
      <c r="K65" s="85"/>
    </row>
  </sheetData>
  <sheetProtection/>
  <mergeCells count="73">
    <mergeCell ref="A65:K65"/>
    <mergeCell ref="K3:K5"/>
    <mergeCell ref="A4:D5"/>
    <mergeCell ref="F4:I5"/>
    <mergeCell ref="F59:I59"/>
    <mergeCell ref="A60:D60"/>
    <mergeCell ref="F60:I60"/>
    <mergeCell ref="F50:I50"/>
    <mergeCell ref="F51:I51"/>
    <mergeCell ref="A52:D52"/>
    <mergeCell ref="A61:D61"/>
    <mergeCell ref="F61:I61"/>
    <mergeCell ref="E4:E5"/>
    <mergeCell ref="A54:D54"/>
    <mergeCell ref="F55:I55"/>
    <mergeCell ref="A56:D56"/>
    <mergeCell ref="F56:I56"/>
    <mergeCell ref="F57:I57"/>
    <mergeCell ref="F58:I58"/>
    <mergeCell ref="A50:D50"/>
    <mergeCell ref="F53:I53"/>
    <mergeCell ref="F46:I46"/>
    <mergeCell ref="F47:I47"/>
    <mergeCell ref="A48:D48"/>
    <mergeCell ref="F48:I48"/>
    <mergeCell ref="A49:D49"/>
    <mergeCell ref="F49:I49"/>
    <mergeCell ref="F52:I52"/>
    <mergeCell ref="F38:I38"/>
    <mergeCell ref="F39:I39"/>
    <mergeCell ref="F40:I40"/>
    <mergeCell ref="F43:I43"/>
    <mergeCell ref="F44:I44"/>
    <mergeCell ref="F45:I45"/>
    <mergeCell ref="F32:I32"/>
    <mergeCell ref="F33:I33"/>
    <mergeCell ref="F34:I34"/>
    <mergeCell ref="F35:I35"/>
    <mergeCell ref="F36:I36"/>
    <mergeCell ref="F37:I37"/>
    <mergeCell ref="F26:I26"/>
    <mergeCell ref="F27:I27"/>
    <mergeCell ref="F28:I28"/>
    <mergeCell ref="F29:I29"/>
    <mergeCell ref="F30:I30"/>
    <mergeCell ref="F31:I31"/>
    <mergeCell ref="F19:I19"/>
    <mergeCell ref="F20:I20"/>
    <mergeCell ref="F21:I21"/>
    <mergeCell ref="F22:I22"/>
    <mergeCell ref="F24:I24"/>
    <mergeCell ref="F25:I25"/>
    <mergeCell ref="F13:I13"/>
    <mergeCell ref="F14:I14"/>
    <mergeCell ref="F15:I15"/>
    <mergeCell ref="F16:I16"/>
    <mergeCell ref="F17:I17"/>
    <mergeCell ref="F18:I18"/>
    <mergeCell ref="A8:D8"/>
    <mergeCell ref="F8:I8"/>
    <mergeCell ref="F9:I9"/>
    <mergeCell ref="A10:D10"/>
    <mergeCell ref="F11:I11"/>
    <mergeCell ref="F12:I12"/>
    <mergeCell ref="A9:D9"/>
    <mergeCell ref="A12:D12"/>
    <mergeCell ref="A3:E3"/>
    <mergeCell ref="F3:J3"/>
    <mergeCell ref="A6:D6"/>
    <mergeCell ref="F6:I6"/>
    <mergeCell ref="A7:D7"/>
    <mergeCell ref="F7:I7"/>
    <mergeCell ref="J4:J5"/>
  </mergeCells>
  <printOptions/>
  <pageMargins left="0.7874015748031497" right="0.5905511811023623" top="0.5905511811023623" bottom="0.1968503937007874" header="0.11811023622047245" footer="0.1181102362204724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Q65"/>
  <sheetViews>
    <sheetView view="pageBreakPreview" zoomScaleSheetLayoutView="100" zoomScalePageLayoutView="0" workbookViewId="0" topLeftCell="A1">
      <selection activeCell="F18" sqref="F18:I18"/>
    </sheetView>
  </sheetViews>
  <sheetFormatPr defaultColWidth="8.125" defaultRowHeight="15" customHeight="1"/>
  <cols>
    <col min="1" max="4" width="8.75390625" style="1" customWidth="1"/>
    <col min="5" max="5" width="11.75390625" style="1" customWidth="1"/>
    <col min="6" max="9" width="8.75390625" style="1" customWidth="1"/>
    <col min="10" max="10" width="11.75390625" style="1" customWidth="1"/>
    <col min="11" max="11" width="12.75390625" style="25" customWidth="1"/>
    <col min="12" max="16384" width="8.125" style="1" customWidth="1"/>
  </cols>
  <sheetData>
    <row r="1" spans="1:5" ht="15" customHeight="1">
      <c r="A1" s="32" t="s">
        <v>97</v>
      </c>
      <c r="B1" s="1" t="s">
        <v>54</v>
      </c>
      <c r="E1" s="1" t="s">
        <v>55</v>
      </c>
    </row>
    <row r="3" spans="1:11" ht="15" customHeight="1">
      <c r="A3" s="65" t="s">
        <v>0</v>
      </c>
      <c r="B3" s="65"/>
      <c r="C3" s="65"/>
      <c r="D3" s="65"/>
      <c r="E3" s="65"/>
      <c r="F3" s="65" t="s">
        <v>1</v>
      </c>
      <c r="G3" s="65"/>
      <c r="H3" s="65"/>
      <c r="I3" s="65"/>
      <c r="J3" s="65"/>
      <c r="K3" s="86" t="s">
        <v>2</v>
      </c>
    </row>
    <row r="4" spans="1:11" ht="15" customHeight="1">
      <c r="A4" s="65" t="s">
        <v>3</v>
      </c>
      <c r="B4" s="65"/>
      <c r="C4" s="65"/>
      <c r="D4" s="65"/>
      <c r="E4" s="75" t="s">
        <v>4</v>
      </c>
      <c r="F4" s="65" t="s">
        <v>3</v>
      </c>
      <c r="G4" s="65"/>
      <c r="H4" s="65"/>
      <c r="I4" s="65"/>
      <c r="J4" s="75" t="s">
        <v>5</v>
      </c>
      <c r="K4" s="87"/>
    </row>
    <row r="5" spans="1:11" ht="15" customHeight="1">
      <c r="A5" s="65"/>
      <c r="B5" s="65"/>
      <c r="C5" s="65"/>
      <c r="D5" s="65"/>
      <c r="E5" s="65"/>
      <c r="F5" s="65"/>
      <c r="G5" s="65"/>
      <c r="H5" s="65"/>
      <c r="I5" s="65"/>
      <c r="J5" s="65"/>
      <c r="K5" s="87"/>
    </row>
    <row r="6" spans="1:11" ht="15" customHeight="1">
      <c r="A6" s="66" t="s">
        <v>62</v>
      </c>
      <c r="B6" s="67"/>
      <c r="C6" s="67"/>
      <c r="D6" s="68"/>
      <c r="E6" s="18">
        <f>E8+E10+E11</f>
        <v>113405850</v>
      </c>
      <c r="F6" s="69" t="s">
        <v>6</v>
      </c>
      <c r="G6" s="69"/>
      <c r="H6" s="69"/>
      <c r="I6" s="69"/>
      <c r="J6" s="18">
        <f>SUM(J7:J12)</f>
        <v>87075360</v>
      </c>
      <c r="K6" s="30">
        <f>E6-J6-J13-J24</f>
        <v>-3305676</v>
      </c>
    </row>
    <row r="7" spans="1:11" ht="15" customHeight="1">
      <c r="A7" s="70" t="s">
        <v>63</v>
      </c>
      <c r="B7" s="71"/>
      <c r="C7" s="71"/>
      <c r="D7" s="71"/>
      <c r="E7" s="4"/>
      <c r="F7" s="72" t="s">
        <v>7</v>
      </c>
      <c r="G7" s="73"/>
      <c r="H7" s="73"/>
      <c r="I7" s="74"/>
      <c r="J7" s="4">
        <v>53977532</v>
      </c>
      <c r="K7" s="26"/>
    </row>
    <row r="8" spans="1:11" ht="15" customHeight="1">
      <c r="A8" s="76" t="s">
        <v>64</v>
      </c>
      <c r="B8" s="77"/>
      <c r="C8" s="77"/>
      <c r="D8" s="77"/>
      <c r="E8" s="4">
        <v>81585220</v>
      </c>
      <c r="F8" s="72" t="s">
        <v>8</v>
      </c>
      <c r="G8" s="73"/>
      <c r="H8" s="73"/>
      <c r="I8" s="74"/>
      <c r="J8" s="4">
        <v>14883360</v>
      </c>
      <c r="K8" s="26"/>
    </row>
    <row r="9" spans="1:11" ht="15" customHeight="1">
      <c r="A9" s="70" t="s">
        <v>63</v>
      </c>
      <c r="B9" s="71"/>
      <c r="C9" s="71"/>
      <c r="D9" s="71"/>
      <c r="E9" s="4"/>
      <c r="F9" s="72" t="s">
        <v>9</v>
      </c>
      <c r="G9" s="73"/>
      <c r="H9" s="73"/>
      <c r="I9" s="74"/>
      <c r="J9" s="4">
        <v>6533530</v>
      </c>
      <c r="K9" s="26"/>
    </row>
    <row r="10" spans="1:11" ht="15" customHeight="1">
      <c r="A10" s="76" t="s">
        <v>56</v>
      </c>
      <c r="B10" s="77"/>
      <c r="C10" s="77"/>
      <c r="D10" s="78"/>
      <c r="E10" s="4">
        <v>21820630</v>
      </c>
      <c r="F10" s="5" t="s">
        <v>10</v>
      </c>
      <c r="G10" s="6"/>
      <c r="H10" s="6"/>
      <c r="I10" s="7"/>
      <c r="J10" s="4">
        <v>0</v>
      </c>
      <c r="K10" s="26"/>
    </row>
    <row r="11" spans="1:11" ht="15" customHeight="1">
      <c r="A11" s="8" t="s">
        <v>65</v>
      </c>
      <c r="B11" s="9"/>
      <c r="C11" s="9"/>
      <c r="D11" s="10"/>
      <c r="E11" s="4">
        <v>10000000</v>
      </c>
      <c r="F11" s="72" t="s">
        <v>11</v>
      </c>
      <c r="G11" s="73"/>
      <c r="H11" s="73"/>
      <c r="I11" s="74"/>
      <c r="J11" s="4">
        <v>890000</v>
      </c>
      <c r="K11" s="26"/>
    </row>
    <row r="12" spans="1:11" ht="15" customHeight="1">
      <c r="A12" s="70" t="s">
        <v>63</v>
      </c>
      <c r="B12" s="71"/>
      <c r="C12" s="71"/>
      <c r="D12" s="71"/>
      <c r="E12" s="4"/>
      <c r="F12" s="72" t="s">
        <v>12</v>
      </c>
      <c r="G12" s="73"/>
      <c r="H12" s="73"/>
      <c r="I12" s="74"/>
      <c r="J12" s="4">
        <v>10790938</v>
      </c>
      <c r="K12" s="26"/>
    </row>
    <row r="13" spans="1:11" ht="15" customHeight="1">
      <c r="A13" s="8" t="s">
        <v>13</v>
      </c>
      <c r="B13" s="9"/>
      <c r="C13" s="9"/>
      <c r="D13" s="10"/>
      <c r="E13" s="4">
        <v>143201</v>
      </c>
      <c r="F13" s="69" t="s">
        <v>14</v>
      </c>
      <c r="G13" s="69"/>
      <c r="H13" s="69"/>
      <c r="I13" s="69"/>
      <c r="J13" s="18">
        <f>SUM(J14:J23)</f>
        <v>21820630</v>
      </c>
      <c r="K13" s="26"/>
    </row>
    <row r="14" spans="1:17" ht="15" customHeight="1">
      <c r="A14" s="5" t="s">
        <v>57</v>
      </c>
      <c r="B14" s="6"/>
      <c r="C14" s="6"/>
      <c r="D14" s="6"/>
      <c r="E14" s="4">
        <v>4587964</v>
      </c>
      <c r="F14" s="72" t="s">
        <v>15</v>
      </c>
      <c r="G14" s="73"/>
      <c r="H14" s="73"/>
      <c r="I14" s="74"/>
      <c r="J14" s="4">
        <v>7649065</v>
      </c>
      <c r="K14" s="26"/>
      <c r="N14" s="11"/>
      <c r="O14" s="11"/>
      <c r="P14" s="11"/>
      <c r="Q14" s="11"/>
    </row>
    <row r="15" spans="1:17" ht="15" customHeight="1">
      <c r="A15" s="8" t="s">
        <v>58</v>
      </c>
      <c r="B15" s="9"/>
      <c r="C15" s="9"/>
      <c r="D15" s="10"/>
      <c r="E15" s="4">
        <v>0</v>
      </c>
      <c r="F15" s="72" t="s">
        <v>16</v>
      </c>
      <c r="G15" s="73"/>
      <c r="H15" s="73"/>
      <c r="I15" s="74"/>
      <c r="J15" s="4">
        <v>61941</v>
      </c>
      <c r="K15" s="26"/>
      <c r="N15" s="11"/>
      <c r="O15" s="11"/>
      <c r="P15" s="11"/>
      <c r="Q15" s="11"/>
    </row>
    <row r="16" spans="1:17" ht="15" customHeight="1">
      <c r="A16" s="8" t="s">
        <v>59</v>
      </c>
      <c r="B16" s="9"/>
      <c r="C16" s="9"/>
      <c r="D16" s="10"/>
      <c r="E16" s="4">
        <v>0</v>
      </c>
      <c r="F16" s="72" t="s">
        <v>17</v>
      </c>
      <c r="G16" s="73"/>
      <c r="H16" s="73"/>
      <c r="I16" s="74"/>
      <c r="J16" s="4">
        <v>1720338</v>
      </c>
      <c r="K16" s="26"/>
      <c r="N16" s="11"/>
      <c r="O16" s="11"/>
      <c r="P16" s="11"/>
      <c r="Q16" s="11"/>
    </row>
    <row r="17" spans="1:17" ht="15" customHeight="1">
      <c r="A17" s="8" t="s">
        <v>60</v>
      </c>
      <c r="B17" s="9"/>
      <c r="C17" s="9"/>
      <c r="D17" s="10"/>
      <c r="E17" s="4">
        <v>0</v>
      </c>
      <c r="F17" s="72" t="s">
        <v>18</v>
      </c>
      <c r="G17" s="73"/>
      <c r="H17" s="73"/>
      <c r="I17" s="74"/>
      <c r="J17" s="4">
        <v>3048875</v>
      </c>
      <c r="K17" s="26"/>
      <c r="N17" s="11"/>
      <c r="O17" s="11"/>
      <c r="P17" s="11"/>
      <c r="Q17" s="11"/>
    </row>
    <row r="18" spans="1:17" ht="15" customHeight="1">
      <c r="A18" s="8" t="s">
        <v>61</v>
      </c>
      <c r="B18" s="9"/>
      <c r="C18" s="9"/>
      <c r="D18" s="10"/>
      <c r="E18" s="4"/>
      <c r="F18" s="72" t="s">
        <v>19</v>
      </c>
      <c r="G18" s="73"/>
      <c r="H18" s="73"/>
      <c r="I18" s="74"/>
      <c r="J18" s="4">
        <v>119560</v>
      </c>
      <c r="K18" s="26"/>
      <c r="N18" s="11"/>
      <c r="O18" s="11"/>
      <c r="P18" s="11"/>
      <c r="Q18" s="11"/>
    </row>
    <row r="19" spans="1:17" ht="15" customHeight="1">
      <c r="A19" s="8" t="s">
        <v>21</v>
      </c>
      <c r="B19" s="9"/>
      <c r="C19" s="9"/>
      <c r="D19" s="10"/>
      <c r="E19" s="4">
        <v>3000000</v>
      </c>
      <c r="F19" s="72" t="s">
        <v>20</v>
      </c>
      <c r="G19" s="73"/>
      <c r="H19" s="73"/>
      <c r="I19" s="74"/>
      <c r="J19" s="4">
        <v>8456551</v>
      </c>
      <c r="K19" s="26"/>
      <c r="N19" s="11"/>
      <c r="O19" s="11"/>
      <c r="P19" s="11"/>
      <c r="Q19" s="11"/>
    </row>
    <row r="20" spans="1:17" ht="15" customHeight="1">
      <c r="A20" s="12"/>
      <c r="B20" s="11"/>
      <c r="C20" s="11"/>
      <c r="D20" s="11"/>
      <c r="E20" s="4"/>
      <c r="F20" s="72" t="s">
        <v>22</v>
      </c>
      <c r="G20" s="73"/>
      <c r="H20" s="73"/>
      <c r="I20" s="74"/>
      <c r="J20" s="4">
        <v>42540</v>
      </c>
      <c r="K20" s="26"/>
      <c r="N20" s="11"/>
      <c r="O20" s="11"/>
      <c r="P20" s="11"/>
      <c r="Q20" s="11"/>
    </row>
    <row r="21" spans="1:17" ht="15" customHeight="1">
      <c r="A21" s="5"/>
      <c r="B21" s="6"/>
      <c r="C21" s="6"/>
      <c r="D21" s="6"/>
      <c r="E21" s="4"/>
      <c r="F21" s="72" t="s">
        <v>23</v>
      </c>
      <c r="G21" s="73"/>
      <c r="H21" s="73"/>
      <c r="I21" s="74"/>
      <c r="J21" s="4">
        <v>721760</v>
      </c>
      <c r="K21" s="26"/>
      <c r="N21" s="11"/>
      <c r="O21" s="11"/>
      <c r="P21" s="11"/>
      <c r="Q21" s="11"/>
    </row>
    <row r="22" spans="1:17" ht="15" customHeight="1">
      <c r="A22" s="5"/>
      <c r="B22" s="6"/>
      <c r="C22" s="6"/>
      <c r="D22" s="6"/>
      <c r="E22" s="4"/>
      <c r="F22" s="72" t="s">
        <v>24</v>
      </c>
      <c r="G22" s="73"/>
      <c r="H22" s="73"/>
      <c r="I22" s="74"/>
      <c r="J22" s="4">
        <v>0</v>
      </c>
      <c r="K22" s="26"/>
      <c r="N22" s="11"/>
      <c r="O22" s="11"/>
      <c r="P22" s="11"/>
      <c r="Q22" s="11"/>
    </row>
    <row r="23" spans="1:17" ht="15" customHeight="1">
      <c r="A23" s="5"/>
      <c r="B23" s="6"/>
      <c r="C23" s="6"/>
      <c r="D23" s="6"/>
      <c r="E23" s="4"/>
      <c r="F23" s="6" t="s">
        <v>25</v>
      </c>
      <c r="G23" s="6"/>
      <c r="H23" s="6"/>
      <c r="I23" s="6"/>
      <c r="J23" s="4">
        <v>0</v>
      </c>
      <c r="K23" s="26"/>
      <c r="N23" s="11"/>
      <c r="O23" s="11"/>
      <c r="P23" s="11"/>
      <c r="Q23" s="11"/>
    </row>
    <row r="24" spans="1:11" ht="15" customHeight="1">
      <c r="A24" s="5"/>
      <c r="B24" s="6"/>
      <c r="C24" s="6"/>
      <c r="D24" s="6"/>
      <c r="E24" s="4"/>
      <c r="F24" s="69" t="s">
        <v>26</v>
      </c>
      <c r="G24" s="69"/>
      <c r="H24" s="69"/>
      <c r="I24" s="69"/>
      <c r="J24" s="18">
        <f>SUM(J25:J42)</f>
        <v>7815536</v>
      </c>
      <c r="K24" s="26"/>
    </row>
    <row r="25" spans="1:11" ht="15" customHeight="1">
      <c r="A25" s="5"/>
      <c r="B25" s="6"/>
      <c r="C25" s="6"/>
      <c r="D25" s="6"/>
      <c r="E25" s="4"/>
      <c r="F25" s="72" t="s">
        <v>27</v>
      </c>
      <c r="G25" s="73"/>
      <c r="H25" s="73"/>
      <c r="I25" s="74"/>
      <c r="J25" s="4">
        <v>703914</v>
      </c>
      <c r="K25" s="26"/>
    </row>
    <row r="26" spans="1:11" ht="15" customHeight="1">
      <c r="A26" s="5"/>
      <c r="B26" s="6"/>
      <c r="C26" s="6"/>
      <c r="D26" s="6"/>
      <c r="E26" s="4"/>
      <c r="F26" s="72" t="s">
        <v>28</v>
      </c>
      <c r="G26" s="73"/>
      <c r="H26" s="73"/>
      <c r="I26" s="74"/>
      <c r="J26" s="4">
        <v>222746</v>
      </c>
      <c r="K26" s="26"/>
    </row>
    <row r="27" spans="1:11" ht="15" customHeight="1">
      <c r="A27" s="5"/>
      <c r="B27" s="6"/>
      <c r="C27" s="6"/>
      <c r="D27" s="6"/>
      <c r="E27" s="4"/>
      <c r="F27" s="72" t="s">
        <v>29</v>
      </c>
      <c r="G27" s="73"/>
      <c r="H27" s="73"/>
      <c r="I27" s="74"/>
      <c r="J27" s="4">
        <v>63666</v>
      </c>
      <c r="K27" s="26"/>
    </row>
    <row r="28" spans="1:11" ht="15" customHeight="1">
      <c r="A28" s="5"/>
      <c r="B28" s="6"/>
      <c r="C28" s="6"/>
      <c r="D28" s="6"/>
      <c r="E28" s="4"/>
      <c r="F28" s="72" t="s">
        <v>30</v>
      </c>
      <c r="G28" s="73"/>
      <c r="H28" s="73"/>
      <c r="I28" s="74"/>
      <c r="J28" s="4">
        <v>58025</v>
      </c>
      <c r="K28" s="26"/>
    </row>
    <row r="29" spans="1:11" ht="15" customHeight="1">
      <c r="A29" s="5"/>
      <c r="B29" s="6"/>
      <c r="C29" s="6"/>
      <c r="D29" s="6"/>
      <c r="E29" s="4"/>
      <c r="F29" s="72" t="s">
        <v>31</v>
      </c>
      <c r="G29" s="73"/>
      <c r="H29" s="73"/>
      <c r="I29" s="74"/>
      <c r="J29" s="4">
        <v>3467699</v>
      </c>
      <c r="K29" s="26"/>
    </row>
    <row r="30" spans="1:11" ht="15" customHeight="1">
      <c r="A30" s="5"/>
      <c r="B30" s="6"/>
      <c r="C30" s="6"/>
      <c r="D30" s="6"/>
      <c r="E30" s="4"/>
      <c r="F30" s="72" t="s">
        <v>32</v>
      </c>
      <c r="G30" s="73"/>
      <c r="H30" s="73"/>
      <c r="I30" s="74"/>
      <c r="J30" s="4">
        <v>200000</v>
      </c>
      <c r="K30" s="26"/>
    </row>
    <row r="31" spans="1:11" ht="15" customHeight="1">
      <c r="A31" s="5"/>
      <c r="B31" s="6"/>
      <c r="C31" s="6"/>
      <c r="D31" s="6"/>
      <c r="E31" s="4"/>
      <c r="F31" s="72" t="s">
        <v>33</v>
      </c>
      <c r="G31" s="73"/>
      <c r="H31" s="73"/>
      <c r="I31" s="74"/>
      <c r="J31" s="4">
        <v>0</v>
      </c>
      <c r="K31" s="26"/>
    </row>
    <row r="32" spans="1:11" ht="15" customHeight="1">
      <c r="A32" s="5"/>
      <c r="B32" s="6"/>
      <c r="C32" s="6"/>
      <c r="D32" s="6"/>
      <c r="E32" s="4"/>
      <c r="F32" s="72" t="s">
        <v>34</v>
      </c>
      <c r="G32" s="73"/>
      <c r="H32" s="73"/>
      <c r="I32" s="74"/>
      <c r="J32" s="4">
        <v>0</v>
      </c>
      <c r="K32" s="26"/>
    </row>
    <row r="33" spans="1:11" ht="15" customHeight="1">
      <c r="A33" s="5"/>
      <c r="B33" s="6"/>
      <c r="C33" s="6"/>
      <c r="D33" s="6"/>
      <c r="E33" s="4"/>
      <c r="F33" s="72" t="s">
        <v>35</v>
      </c>
      <c r="G33" s="73"/>
      <c r="H33" s="73"/>
      <c r="I33" s="74"/>
      <c r="J33" s="4">
        <v>389394</v>
      </c>
      <c r="K33" s="26"/>
    </row>
    <row r="34" spans="1:11" ht="15" customHeight="1">
      <c r="A34" s="5"/>
      <c r="B34" s="6"/>
      <c r="C34" s="6"/>
      <c r="D34" s="6"/>
      <c r="E34" s="4"/>
      <c r="F34" s="72" t="s">
        <v>36</v>
      </c>
      <c r="G34" s="73"/>
      <c r="H34" s="73"/>
      <c r="I34" s="74"/>
      <c r="J34" s="4">
        <v>264421</v>
      </c>
      <c r="K34" s="26"/>
    </row>
    <row r="35" spans="1:11" ht="15" customHeight="1">
      <c r="A35" s="5"/>
      <c r="B35" s="6"/>
      <c r="C35" s="6"/>
      <c r="D35" s="6"/>
      <c r="E35" s="4"/>
      <c r="F35" s="72" t="s">
        <v>37</v>
      </c>
      <c r="G35" s="73"/>
      <c r="H35" s="73"/>
      <c r="I35" s="74"/>
      <c r="J35" s="4">
        <v>38675</v>
      </c>
      <c r="K35" s="26"/>
    </row>
    <row r="36" spans="1:11" ht="15" customHeight="1">
      <c r="A36" s="5"/>
      <c r="B36" s="6"/>
      <c r="C36" s="6"/>
      <c r="D36" s="6"/>
      <c r="E36" s="4"/>
      <c r="F36" s="72" t="s">
        <v>38</v>
      </c>
      <c r="G36" s="73"/>
      <c r="H36" s="73"/>
      <c r="I36" s="74"/>
      <c r="J36" s="4">
        <v>4320</v>
      </c>
      <c r="K36" s="26"/>
    </row>
    <row r="37" spans="1:11" ht="15" customHeight="1">
      <c r="A37" s="5"/>
      <c r="B37" s="6"/>
      <c r="C37" s="6"/>
      <c r="D37" s="6"/>
      <c r="E37" s="4"/>
      <c r="F37" s="72" t="s">
        <v>39</v>
      </c>
      <c r="G37" s="73"/>
      <c r="H37" s="73"/>
      <c r="I37" s="74"/>
      <c r="J37" s="4">
        <v>1154850</v>
      </c>
      <c r="K37" s="26"/>
    </row>
    <row r="38" spans="1:11" ht="15" customHeight="1">
      <c r="A38" s="5"/>
      <c r="B38" s="6"/>
      <c r="C38" s="6"/>
      <c r="D38" s="6"/>
      <c r="E38" s="4"/>
      <c r="F38" s="72" t="s">
        <v>40</v>
      </c>
      <c r="G38" s="73"/>
      <c r="H38" s="73"/>
      <c r="I38" s="74"/>
      <c r="J38" s="4">
        <v>22572</v>
      </c>
      <c r="K38" s="26"/>
    </row>
    <row r="39" spans="1:11" ht="15" customHeight="1">
      <c r="A39" s="5"/>
      <c r="B39" s="6"/>
      <c r="C39" s="6"/>
      <c r="D39" s="6"/>
      <c r="E39" s="4"/>
      <c r="F39" s="72" t="s">
        <v>41</v>
      </c>
      <c r="G39" s="73"/>
      <c r="H39" s="73"/>
      <c r="I39" s="74"/>
      <c r="J39" s="4">
        <v>80349</v>
      </c>
      <c r="K39" s="26"/>
    </row>
    <row r="40" spans="1:11" ht="15" customHeight="1">
      <c r="A40" s="5"/>
      <c r="B40" s="6"/>
      <c r="C40" s="6"/>
      <c r="D40" s="6"/>
      <c r="E40" s="4"/>
      <c r="F40" s="72" t="s">
        <v>42</v>
      </c>
      <c r="G40" s="73"/>
      <c r="H40" s="73"/>
      <c r="I40" s="74"/>
      <c r="J40" s="4">
        <v>394392</v>
      </c>
      <c r="K40" s="26"/>
    </row>
    <row r="41" spans="1:11" ht="15" customHeight="1">
      <c r="A41" s="5"/>
      <c r="B41" s="6"/>
      <c r="C41" s="6"/>
      <c r="D41" s="6"/>
      <c r="E41" s="4"/>
      <c r="F41" s="76" t="s">
        <v>43</v>
      </c>
      <c r="G41" s="77"/>
      <c r="H41" s="77"/>
      <c r="I41" s="78"/>
      <c r="J41" s="4">
        <v>317088</v>
      </c>
      <c r="K41" s="26"/>
    </row>
    <row r="42" spans="1:11" ht="15" customHeight="1">
      <c r="A42" s="5"/>
      <c r="B42" s="6"/>
      <c r="C42" s="6"/>
      <c r="D42" s="6"/>
      <c r="E42" s="4"/>
      <c r="F42" s="91" t="s">
        <v>44</v>
      </c>
      <c r="G42" s="92"/>
      <c r="H42" s="92"/>
      <c r="I42" s="93"/>
      <c r="J42" s="4">
        <v>433425</v>
      </c>
      <c r="K42" s="26"/>
    </row>
    <row r="43" spans="1:11" ht="15" customHeight="1">
      <c r="A43" s="5"/>
      <c r="B43" s="6"/>
      <c r="C43" s="6"/>
      <c r="D43" s="6"/>
      <c r="E43" s="4"/>
      <c r="F43" s="79" t="s">
        <v>45</v>
      </c>
      <c r="G43" s="80"/>
      <c r="H43" s="80"/>
      <c r="I43" s="81"/>
      <c r="J43" s="2"/>
      <c r="K43" s="26"/>
    </row>
    <row r="44" spans="1:11" ht="15" customHeight="1">
      <c r="A44" s="5"/>
      <c r="B44" s="6"/>
      <c r="C44" s="6"/>
      <c r="D44" s="6"/>
      <c r="E44" s="4"/>
      <c r="F44" s="72" t="s">
        <v>46</v>
      </c>
      <c r="G44" s="73"/>
      <c r="H44" s="73"/>
      <c r="I44" s="74"/>
      <c r="J44" s="4"/>
      <c r="K44" s="26"/>
    </row>
    <row r="45" spans="1:11" ht="15" customHeight="1">
      <c r="A45" s="5"/>
      <c r="B45" s="6"/>
      <c r="C45" s="6"/>
      <c r="D45" s="6"/>
      <c r="E45" s="4"/>
      <c r="F45" s="72" t="s">
        <v>47</v>
      </c>
      <c r="G45" s="73"/>
      <c r="H45" s="73"/>
      <c r="I45" s="74"/>
      <c r="J45" s="4">
        <v>11606480</v>
      </c>
      <c r="K45" s="26"/>
    </row>
    <row r="46" spans="1:11" ht="15" customHeight="1">
      <c r="A46" s="5"/>
      <c r="B46" s="6"/>
      <c r="C46" s="6"/>
      <c r="D46" s="6"/>
      <c r="E46" s="4"/>
      <c r="F46" s="72" t="s">
        <v>74</v>
      </c>
      <c r="G46" s="73"/>
      <c r="H46" s="73"/>
      <c r="I46" s="74"/>
      <c r="J46" s="4"/>
      <c r="K46" s="26"/>
    </row>
    <row r="47" spans="1:11" ht="15" customHeight="1">
      <c r="A47" s="13"/>
      <c r="B47" s="14"/>
      <c r="C47" s="14"/>
      <c r="D47" s="14"/>
      <c r="E47" s="4"/>
      <c r="F47" s="72" t="s">
        <v>75</v>
      </c>
      <c r="G47" s="73"/>
      <c r="H47" s="73"/>
      <c r="I47" s="74"/>
      <c r="J47" s="4"/>
      <c r="K47" s="27"/>
    </row>
    <row r="48" spans="1:11" ht="15" customHeight="1">
      <c r="A48" s="66" t="s">
        <v>68</v>
      </c>
      <c r="B48" s="67"/>
      <c r="C48" s="67"/>
      <c r="D48" s="68"/>
      <c r="E48" s="3">
        <v>0</v>
      </c>
      <c r="F48" s="66" t="s">
        <v>48</v>
      </c>
      <c r="G48" s="67"/>
      <c r="H48" s="67"/>
      <c r="I48" s="68"/>
      <c r="J48" s="3">
        <v>307901</v>
      </c>
      <c r="K48" s="28">
        <f>E48-J48</f>
        <v>-307901</v>
      </c>
    </row>
    <row r="49" spans="1:11" ht="15" customHeight="1">
      <c r="A49" s="82" t="s">
        <v>69</v>
      </c>
      <c r="B49" s="83"/>
      <c r="C49" s="83"/>
      <c r="D49" s="84"/>
      <c r="E49" s="18">
        <f>SUM(E7:E48)</f>
        <v>121137015</v>
      </c>
      <c r="F49" s="82" t="s">
        <v>49</v>
      </c>
      <c r="G49" s="83"/>
      <c r="H49" s="83"/>
      <c r="I49" s="84"/>
      <c r="J49" s="18">
        <f>J6+J13+J24+J43+J44+J45+J46+J47+J48</f>
        <v>128625907</v>
      </c>
      <c r="K49" s="29">
        <f>E49-J49</f>
        <v>-7488892</v>
      </c>
    </row>
    <row r="50" spans="1:11" ht="15" customHeight="1">
      <c r="A50" s="79" t="s">
        <v>129</v>
      </c>
      <c r="B50" s="80"/>
      <c r="C50" s="80"/>
      <c r="D50" s="81"/>
      <c r="E50" s="4"/>
      <c r="F50" s="72" t="s">
        <v>76</v>
      </c>
      <c r="G50" s="73"/>
      <c r="H50" s="73"/>
      <c r="I50" s="74"/>
      <c r="J50" s="4"/>
      <c r="K50" s="26"/>
    </row>
    <row r="51" spans="1:11" ht="15" customHeight="1">
      <c r="A51" s="76" t="s">
        <v>131</v>
      </c>
      <c r="B51" s="77"/>
      <c r="C51" s="77"/>
      <c r="D51" s="78"/>
      <c r="E51" s="4">
        <v>8000000</v>
      </c>
      <c r="F51" s="72" t="s">
        <v>77</v>
      </c>
      <c r="G51" s="73"/>
      <c r="H51" s="73"/>
      <c r="I51" s="74"/>
      <c r="J51" s="4">
        <v>0</v>
      </c>
      <c r="K51" s="26"/>
    </row>
    <row r="52" spans="1:11" ht="15" customHeight="1">
      <c r="A52" s="72" t="s">
        <v>70</v>
      </c>
      <c r="B52" s="73"/>
      <c r="C52" s="73"/>
      <c r="D52" s="74"/>
      <c r="E52" s="4"/>
      <c r="F52" s="72" t="s">
        <v>50</v>
      </c>
      <c r="G52" s="73"/>
      <c r="H52" s="73"/>
      <c r="I52" s="74"/>
      <c r="J52" s="4">
        <v>0</v>
      </c>
      <c r="K52" s="26"/>
    </row>
    <row r="53" spans="1:11" ht="15" customHeight="1">
      <c r="A53" s="76" t="s">
        <v>66</v>
      </c>
      <c r="B53" s="77"/>
      <c r="C53" s="77"/>
      <c r="D53" s="78"/>
      <c r="E53" s="4">
        <v>1500000</v>
      </c>
      <c r="F53" s="72" t="s">
        <v>78</v>
      </c>
      <c r="G53" s="73"/>
      <c r="H53" s="73"/>
      <c r="I53" s="74"/>
      <c r="J53" s="4"/>
      <c r="K53" s="26"/>
    </row>
    <row r="54" spans="1:11" ht="15" customHeight="1">
      <c r="A54" s="72" t="s">
        <v>71</v>
      </c>
      <c r="B54" s="73"/>
      <c r="C54" s="73"/>
      <c r="D54" s="74"/>
      <c r="E54" s="4"/>
      <c r="F54" s="76" t="s">
        <v>79</v>
      </c>
      <c r="G54" s="77"/>
      <c r="H54" s="77"/>
      <c r="I54" s="78"/>
      <c r="J54" s="4">
        <v>0</v>
      </c>
      <c r="K54" s="26"/>
    </row>
    <row r="55" spans="1:11" ht="15" customHeight="1">
      <c r="A55" s="76" t="s">
        <v>66</v>
      </c>
      <c r="B55" s="77"/>
      <c r="C55" s="77"/>
      <c r="D55" s="78"/>
      <c r="E55" s="4">
        <v>0</v>
      </c>
      <c r="F55" s="72" t="s">
        <v>80</v>
      </c>
      <c r="G55" s="73"/>
      <c r="H55" s="73"/>
      <c r="I55" s="74"/>
      <c r="J55" s="4"/>
      <c r="K55" s="26"/>
    </row>
    <row r="56" spans="1:11" ht="15" customHeight="1">
      <c r="A56" s="72" t="s">
        <v>72</v>
      </c>
      <c r="B56" s="73"/>
      <c r="C56" s="73"/>
      <c r="D56" s="74"/>
      <c r="E56" s="4"/>
      <c r="F56" s="72" t="s">
        <v>81</v>
      </c>
      <c r="G56" s="73"/>
      <c r="H56" s="73"/>
      <c r="I56" s="74"/>
      <c r="J56" s="4">
        <v>0</v>
      </c>
      <c r="K56" s="26"/>
    </row>
    <row r="57" spans="1:11" ht="15" customHeight="1">
      <c r="A57" s="76" t="s">
        <v>67</v>
      </c>
      <c r="B57" s="77"/>
      <c r="C57" s="77"/>
      <c r="D57" s="78"/>
      <c r="E57" s="4">
        <v>0</v>
      </c>
      <c r="F57" s="72" t="s">
        <v>82</v>
      </c>
      <c r="G57" s="73"/>
      <c r="H57" s="73"/>
      <c r="I57" s="74"/>
      <c r="J57" s="4"/>
      <c r="K57" s="26"/>
    </row>
    <row r="58" spans="1:11" ht="15" customHeight="1">
      <c r="A58" s="5"/>
      <c r="B58" s="6"/>
      <c r="C58" s="6"/>
      <c r="D58" s="7"/>
      <c r="E58" s="4"/>
      <c r="F58" s="72" t="s">
        <v>83</v>
      </c>
      <c r="G58" s="73"/>
      <c r="H58" s="73"/>
      <c r="I58" s="74"/>
      <c r="J58" s="4">
        <v>2010708</v>
      </c>
      <c r="K58" s="26"/>
    </row>
    <row r="59" spans="1:11" ht="15" customHeight="1">
      <c r="A59" s="13"/>
      <c r="B59" s="14"/>
      <c r="C59" s="14"/>
      <c r="D59" s="15"/>
      <c r="E59" s="16"/>
      <c r="F59" s="88" t="s">
        <v>51</v>
      </c>
      <c r="G59" s="89"/>
      <c r="H59" s="89"/>
      <c r="I59" s="90"/>
      <c r="J59" s="16">
        <v>400</v>
      </c>
      <c r="K59" s="26"/>
    </row>
    <row r="60" spans="1:11" ht="15" customHeight="1">
      <c r="A60" s="65" t="s">
        <v>73</v>
      </c>
      <c r="B60" s="65"/>
      <c r="C60" s="65"/>
      <c r="D60" s="65"/>
      <c r="E60" s="18">
        <f>SUM(E50:E59)</f>
        <v>9500000</v>
      </c>
      <c r="F60" s="65" t="s">
        <v>52</v>
      </c>
      <c r="G60" s="65"/>
      <c r="H60" s="65"/>
      <c r="I60" s="65"/>
      <c r="J60" s="18">
        <f>SUM(J50:J59)</f>
        <v>2011108</v>
      </c>
      <c r="K60" s="29">
        <f>E60-J60</f>
        <v>7488892</v>
      </c>
    </row>
    <row r="61" spans="1:11" ht="15" customHeight="1">
      <c r="A61" s="65" t="s">
        <v>53</v>
      </c>
      <c r="B61" s="65"/>
      <c r="C61" s="65"/>
      <c r="D61" s="65"/>
      <c r="E61" s="18">
        <f>E49+E60</f>
        <v>130637015</v>
      </c>
      <c r="F61" s="65" t="s">
        <v>53</v>
      </c>
      <c r="G61" s="65"/>
      <c r="H61" s="65"/>
      <c r="I61" s="65"/>
      <c r="J61" s="18">
        <f>J49+J60</f>
        <v>130637015</v>
      </c>
      <c r="K61" s="29">
        <f>E61-J61</f>
        <v>0</v>
      </c>
    </row>
    <row r="62" spans="1:11" ht="15" customHeight="1">
      <c r="A62" s="48" t="s">
        <v>84</v>
      </c>
      <c r="B62" s="48"/>
      <c r="C62" s="48"/>
      <c r="D62" s="48"/>
      <c r="E62" s="48"/>
      <c r="F62" s="48"/>
      <c r="G62" s="48"/>
      <c r="H62" s="48"/>
      <c r="I62" s="48"/>
      <c r="J62" s="48"/>
      <c r="K62" s="49"/>
    </row>
    <row r="63" spans="1:11" ht="15" customHeight="1">
      <c r="A63" s="48" t="s">
        <v>85</v>
      </c>
      <c r="B63" s="48"/>
      <c r="C63" s="48"/>
      <c r="D63" s="48"/>
      <c r="E63" s="48"/>
      <c r="F63" s="48"/>
      <c r="G63" s="48"/>
      <c r="H63" s="48"/>
      <c r="I63" s="48"/>
      <c r="J63" s="48"/>
      <c r="K63" s="49"/>
    </row>
    <row r="64" spans="1:11" ht="15" customHeight="1">
      <c r="A64" s="50" t="s">
        <v>86</v>
      </c>
      <c r="B64" s="50"/>
      <c r="C64" s="50"/>
      <c r="D64" s="50"/>
      <c r="E64" s="50"/>
      <c r="F64" s="50"/>
      <c r="G64" s="50"/>
      <c r="H64" s="50"/>
      <c r="I64" s="50"/>
      <c r="J64" s="50"/>
      <c r="K64" s="49"/>
    </row>
    <row r="65" spans="1:11" ht="24.75" customHeight="1">
      <c r="A65" s="85" t="s">
        <v>130</v>
      </c>
      <c r="B65" s="85"/>
      <c r="C65" s="85"/>
      <c r="D65" s="85"/>
      <c r="E65" s="85"/>
      <c r="F65" s="85"/>
      <c r="G65" s="85"/>
      <c r="H65" s="85"/>
      <c r="I65" s="85"/>
      <c r="J65" s="85"/>
      <c r="K65" s="85"/>
    </row>
  </sheetData>
  <sheetProtection/>
  <mergeCells count="80">
    <mergeCell ref="A65:K65"/>
    <mergeCell ref="A3:E3"/>
    <mergeCell ref="F3:J3"/>
    <mergeCell ref="K3:K5"/>
    <mergeCell ref="A4:D5"/>
    <mergeCell ref="E4:E5"/>
    <mergeCell ref="F4:I5"/>
    <mergeCell ref="J4:J5"/>
    <mergeCell ref="A6:D6"/>
    <mergeCell ref="F6:I6"/>
    <mergeCell ref="A7:D7"/>
    <mergeCell ref="F7:I7"/>
    <mergeCell ref="A8:D8"/>
    <mergeCell ref="F8:I8"/>
    <mergeCell ref="A9:D9"/>
    <mergeCell ref="F9:I9"/>
    <mergeCell ref="A10:D10"/>
    <mergeCell ref="F11:I11"/>
    <mergeCell ref="A12:D12"/>
    <mergeCell ref="F12:I12"/>
    <mergeCell ref="F13:I13"/>
    <mergeCell ref="F14:I14"/>
    <mergeCell ref="F15:I15"/>
    <mergeCell ref="F16:I16"/>
    <mergeCell ref="F17:I17"/>
    <mergeCell ref="F18:I18"/>
    <mergeCell ref="F19:I19"/>
    <mergeCell ref="F20:I20"/>
    <mergeCell ref="F21:I21"/>
    <mergeCell ref="F22:I22"/>
    <mergeCell ref="F24:I24"/>
    <mergeCell ref="F25:I25"/>
    <mergeCell ref="F26:I26"/>
    <mergeCell ref="F27:I27"/>
    <mergeCell ref="F28:I28"/>
    <mergeCell ref="F29:I29"/>
    <mergeCell ref="F30:I30"/>
    <mergeCell ref="F31:I31"/>
    <mergeCell ref="F32:I32"/>
    <mergeCell ref="F33:I33"/>
    <mergeCell ref="F34:I34"/>
    <mergeCell ref="F35:I35"/>
    <mergeCell ref="F36:I36"/>
    <mergeCell ref="F37:I37"/>
    <mergeCell ref="F38:I38"/>
    <mergeCell ref="F39:I39"/>
    <mergeCell ref="F40:I40"/>
    <mergeCell ref="F43:I43"/>
    <mergeCell ref="F44:I44"/>
    <mergeCell ref="F45:I45"/>
    <mergeCell ref="F46:I46"/>
    <mergeCell ref="F47:I47"/>
    <mergeCell ref="A48:D48"/>
    <mergeCell ref="F48:I48"/>
    <mergeCell ref="A49:D49"/>
    <mergeCell ref="F49:I49"/>
    <mergeCell ref="A50:D50"/>
    <mergeCell ref="F50:I50"/>
    <mergeCell ref="F51:I51"/>
    <mergeCell ref="A52:D52"/>
    <mergeCell ref="F52:I52"/>
    <mergeCell ref="F53:I53"/>
    <mergeCell ref="A54:D54"/>
    <mergeCell ref="F55:I55"/>
    <mergeCell ref="A56:D56"/>
    <mergeCell ref="F56:I56"/>
    <mergeCell ref="F57:I57"/>
    <mergeCell ref="F58:I58"/>
    <mergeCell ref="A55:D55"/>
    <mergeCell ref="A57:D57"/>
    <mergeCell ref="F59:I59"/>
    <mergeCell ref="A60:D60"/>
    <mergeCell ref="F60:I60"/>
    <mergeCell ref="A61:D61"/>
    <mergeCell ref="F61:I61"/>
    <mergeCell ref="F41:I41"/>
    <mergeCell ref="F42:I42"/>
    <mergeCell ref="F54:I54"/>
    <mergeCell ref="A51:D51"/>
    <mergeCell ref="A53:D53"/>
  </mergeCells>
  <printOptions/>
  <pageMargins left="0.7874015748031497" right="0.5905511811023623" top="0.5905511811023623" bottom="0.1968503937007874" header="0.11811023622047245" footer="0.1181102362204724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rgb="FFFFFF00"/>
  </sheetPr>
  <dimension ref="A1:H22"/>
  <sheetViews>
    <sheetView view="pageBreakPreview" zoomScaleSheetLayoutView="100" zoomScalePageLayoutView="0" workbookViewId="0" topLeftCell="A4">
      <selection activeCell="C9" sqref="C9"/>
    </sheetView>
  </sheetViews>
  <sheetFormatPr defaultColWidth="9.00390625" defaultRowHeight="13.5"/>
  <cols>
    <col min="1" max="1" width="33.25390625" style="0" customWidth="1"/>
    <col min="3" max="3" width="15.50390625" style="0" customWidth="1"/>
    <col min="8" max="8" width="8.75390625" style="0" customWidth="1"/>
  </cols>
  <sheetData>
    <row r="1" spans="1:6" ht="19.5" customHeight="1">
      <c r="A1" s="52" t="s">
        <v>97</v>
      </c>
      <c r="B1" s="34"/>
      <c r="C1" s="34"/>
      <c r="D1" s="34"/>
      <c r="E1" s="34"/>
      <c r="F1" s="34"/>
    </row>
    <row r="2" spans="1:7" ht="19.5" customHeight="1" thickBot="1">
      <c r="A2" s="34"/>
      <c r="B2" s="34"/>
      <c r="C2" s="34"/>
      <c r="D2" s="34"/>
      <c r="E2" s="34"/>
      <c r="F2" s="34"/>
      <c r="G2" s="34"/>
    </row>
    <row r="3" spans="1:8" ht="19.5" customHeight="1" thickBot="1">
      <c r="A3" s="53" t="s">
        <v>98</v>
      </c>
      <c r="B3" s="54" t="s">
        <v>87</v>
      </c>
      <c r="C3" s="60"/>
      <c r="D3" s="33" t="s">
        <v>88</v>
      </c>
      <c r="E3" s="97" t="s">
        <v>144</v>
      </c>
      <c r="F3" s="98"/>
      <c r="G3" s="98"/>
      <c r="H3" s="99"/>
    </row>
    <row r="4" spans="1:8" ht="19.5" customHeight="1" thickBot="1">
      <c r="A4" s="55" t="s">
        <v>94</v>
      </c>
      <c r="B4" s="54" t="s">
        <v>92</v>
      </c>
      <c r="C4" s="61"/>
      <c r="D4" s="33" t="s">
        <v>89</v>
      </c>
      <c r="E4" s="100"/>
      <c r="F4" s="101"/>
      <c r="G4" s="101"/>
      <c r="H4" s="102"/>
    </row>
    <row r="5" spans="1:8" ht="19.5" customHeight="1" thickBot="1">
      <c r="A5" s="56" t="s">
        <v>95</v>
      </c>
      <c r="B5" s="54" t="s">
        <v>96</v>
      </c>
      <c r="C5" s="61"/>
      <c r="D5" s="33" t="s">
        <v>89</v>
      </c>
      <c r="E5" s="100"/>
      <c r="F5" s="101"/>
      <c r="G5" s="101"/>
      <c r="H5" s="102"/>
    </row>
    <row r="6" spans="1:8" ht="19.5" customHeight="1" thickBot="1">
      <c r="A6" s="57"/>
      <c r="B6" s="57"/>
      <c r="C6" s="33"/>
      <c r="D6" s="33"/>
      <c r="E6" s="100"/>
      <c r="F6" s="101"/>
      <c r="G6" s="101"/>
      <c r="H6" s="102"/>
    </row>
    <row r="7" spans="1:8" ht="19.5" customHeight="1" thickBot="1">
      <c r="A7" s="58" t="s">
        <v>145</v>
      </c>
      <c r="B7" s="59" t="s">
        <v>90</v>
      </c>
      <c r="C7" s="60" t="e">
        <f>C3*C4/(C4+C5)</f>
        <v>#DIV/0!</v>
      </c>
      <c r="D7" s="33" t="s">
        <v>88</v>
      </c>
      <c r="E7" s="103"/>
      <c r="F7" s="104"/>
      <c r="G7" s="104"/>
      <c r="H7" s="105"/>
    </row>
    <row r="8" spans="1:7" ht="19.5" customHeight="1" thickBot="1">
      <c r="A8" s="58" t="s">
        <v>93</v>
      </c>
      <c r="B8" s="59" t="s">
        <v>91</v>
      </c>
      <c r="C8" s="62" t="e">
        <f>C3-C7</f>
        <v>#DIV/0!</v>
      </c>
      <c r="D8" s="33" t="s">
        <v>88</v>
      </c>
      <c r="E8" s="34"/>
      <c r="F8" s="34"/>
      <c r="G8" s="34"/>
    </row>
    <row r="9" spans="1:7" ht="19.5" customHeight="1">
      <c r="A9" s="35"/>
      <c r="B9" s="31"/>
      <c r="C9" s="36"/>
      <c r="D9" s="33"/>
      <c r="E9" s="34"/>
      <c r="F9" s="34"/>
      <c r="G9" s="34"/>
    </row>
    <row r="10" spans="1:7" ht="19.5" customHeight="1">
      <c r="A10" s="63" t="s">
        <v>151</v>
      </c>
      <c r="B10" s="21"/>
      <c r="C10" s="37"/>
      <c r="D10" s="33"/>
      <c r="E10" s="34"/>
      <c r="F10" s="34"/>
      <c r="G10" s="34"/>
    </row>
    <row r="11" spans="1:8" ht="34.5" customHeight="1">
      <c r="A11" s="106" t="s">
        <v>150</v>
      </c>
      <c r="B11" s="106"/>
      <c r="C11" s="106"/>
      <c r="D11" s="106"/>
      <c r="E11" s="106"/>
      <c r="F11" s="106"/>
      <c r="G11" s="106"/>
      <c r="H11" s="106"/>
    </row>
    <row r="12" spans="1:7" ht="19.5" customHeight="1">
      <c r="A12" s="35"/>
      <c r="B12" s="21"/>
      <c r="C12" s="37"/>
      <c r="D12" s="33"/>
      <c r="E12" s="34"/>
      <c r="F12" s="34"/>
      <c r="G12" s="34"/>
    </row>
    <row r="13" spans="1:8" ht="42.75" customHeight="1">
      <c r="A13" s="94" t="s">
        <v>99</v>
      </c>
      <c r="B13" s="95"/>
      <c r="C13" s="95"/>
      <c r="D13" s="95"/>
      <c r="E13" s="95"/>
      <c r="F13" s="95"/>
      <c r="G13" s="95"/>
      <c r="H13" s="96"/>
    </row>
    <row r="14" spans="1:4" ht="19.5" customHeight="1">
      <c r="A14" s="24"/>
      <c r="B14" s="21"/>
      <c r="C14" s="22"/>
      <c r="D14" s="20"/>
    </row>
    <row r="15" spans="1:4" ht="19.5" customHeight="1">
      <c r="A15" s="24"/>
      <c r="B15" s="21"/>
      <c r="C15" s="22"/>
      <c r="D15" s="20"/>
    </row>
    <row r="16" spans="1:4" ht="19.5" customHeight="1">
      <c r="A16" s="24"/>
      <c r="B16" s="21"/>
      <c r="C16" s="22"/>
      <c r="D16" s="20"/>
    </row>
    <row r="17" spans="1:4" ht="19.5" customHeight="1">
      <c r="A17" s="24"/>
      <c r="B17" s="21"/>
      <c r="C17" s="22"/>
      <c r="D17" s="20"/>
    </row>
    <row r="18" spans="1:4" ht="19.5" customHeight="1">
      <c r="A18" s="24"/>
      <c r="B18" s="21"/>
      <c r="C18" s="22"/>
      <c r="D18" s="20"/>
    </row>
    <row r="19" ht="19.5" customHeight="1"/>
    <row r="20" ht="19.5" customHeight="1">
      <c r="A20" s="23"/>
    </row>
    <row r="21" ht="19.5" customHeight="1"/>
    <row r="22" ht="19.5" customHeight="1">
      <c r="A22" s="23"/>
    </row>
    <row r="23" ht="19.5" customHeight="1"/>
    <row r="24" ht="19.5" customHeight="1"/>
    <row r="25" ht="19.5" customHeight="1"/>
    <row r="26" ht="19.5" customHeight="1"/>
  </sheetData>
  <sheetProtection/>
  <mergeCells count="3">
    <mergeCell ref="A13:H13"/>
    <mergeCell ref="E3:H7"/>
    <mergeCell ref="A11:H11"/>
  </mergeCells>
  <printOptions/>
  <pageMargins left="0.7" right="0.7" top="0.75" bottom="0.75" header="0.3" footer="0.3"/>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A11" sqref="A11:H11"/>
    </sheetView>
  </sheetViews>
  <sheetFormatPr defaultColWidth="9.00390625" defaultRowHeight="13.5"/>
  <cols>
    <col min="1" max="1" width="33.25390625" style="0" customWidth="1"/>
    <col min="3" max="3" width="15.50390625" style="0" customWidth="1"/>
  </cols>
  <sheetData>
    <row r="1" spans="1:6" ht="19.5" customHeight="1">
      <c r="A1" s="52" t="s">
        <v>97</v>
      </c>
      <c r="B1" s="34"/>
      <c r="C1" s="34"/>
      <c r="D1" s="34"/>
      <c r="E1" s="34"/>
      <c r="F1" s="34"/>
    </row>
    <row r="2" spans="1:7" ht="19.5" customHeight="1" thickBot="1">
      <c r="A2" s="34"/>
      <c r="B2" s="34"/>
      <c r="C2" s="34"/>
      <c r="D2" s="34"/>
      <c r="E2" s="34"/>
      <c r="F2" s="34"/>
      <c r="G2" s="34"/>
    </row>
    <row r="3" spans="1:8" ht="19.5" customHeight="1" thickBot="1">
      <c r="A3" s="53" t="s">
        <v>98</v>
      </c>
      <c r="B3" s="54" t="s">
        <v>87</v>
      </c>
      <c r="C3" s="60">
        <v>11089020</v>
      </c>
      <c r="D3" s="33" t="s">
        <v>88</v>
      </c>
      <c r="E3" s="97" t="s">
        <v>144</v>
      </c>
      <c r="F3" s="98"/>
      <c r="G3" s="98"/>
      <c r="H3" s="99"/>
    </row>
    <row r="4" spans="1:8" ht="19.5" customHeight="1" thickBot="1">
      <c r="A4" s="55" t="s">
        <v>94</v>
      </c>
      <c r="B4" s="54" t="s">
        <v>92</v>
      </c>
      <c r="C4" s="61">
        <v>22</v>
      </c>
      <c r="D4" s="33" t="s">
        <v>89</v>
      </c>
      <c r="E4" s="100"/>
      <c r="F4" s="101"/>
      <c r="G4" s="101"/>
      <c r="H4" s="102"/>
    </row>
    <row r="5" spans="1:8" ht="19.5" customHeight="1" thickBot="1">
      <c r="A5" s="56" t="s">
        <v>95</v>
      </c>
      <c r="B5" s="54" t="s">
        <v>96</v>
      </c>
      <c r="C5" s="61">
        <v>11</v>
      </c>
      <c r="D5" s="33" t="s">
        <v>89</v>
      </c>
      <c r="E5" s="100"/>
      <c r="F5" s="101"/>
      <c r="G5" s="101"/>
      <c r="H5" s="102"/>
    </row>
    <row r="6" spans="1:8" ht="19.5" customHeight="1" thickBot="1">
      <c r="A6" s="57"/>
      <c r="B6" s="57"/>
      <c r="C6" s="33"/>
      <c r="D6" s="33"/>
      <c r="E6" s="100"/>
      <c r="F6" s="101"/>
      <c r="G6" s="101"/>
      <c r="H6" s="102"/>
    </row>
    <row r="7" spans="1:8" ht="19.5" customHeight="1" thickBot="1">
      <c r="A7" s="58" t="s">
        <v>145</v>
      </c>
      <c r="B7" s="59" t="s">
        <v>90</v>
      </c>
      <c r="C7" s="60">
        <f>C3*C4/(C4+C5)</f>
        <v>7392680</v>
      </c>
      <c r="D7" s="33" t="s">
        <v>88</v>
      </c>
      <c r="E7" s="103"/>
      <c r="F7" s="104"/>
      <c r="G7" s="104"/>
      <c r="H7" s="105"/>
    </row>
    <row r="8" spans="1:7" ht="19.5" customHeight="1" thickBot="1">
      <c r="A8" s="58" t="s">
        <v>93</v>
      </c>
      <c r="B8" s="59" t="s">
        <v>91</v>
      </c>
      <c r="C8" s="62">
        <f>C3-C7</f>
        <v>3696340</v>
      </c>
      <c r="D8" s="33" t="s">
        <v>88</v>
      </c>
      <c r="E8" s="34"/>
      <c r="F8" s="34"/>
      <c r="G8" s="34"/>
    </row>
    <row r="9" spans="1:7" ht="19.5" customHeight="1">
      <c r="A9" s="35"/>
      <c r="B9" s="31"/>
      <c r="C9" s="36"/>
      <c r="D9" s="33"/>
      <c r="E9" s="34"/>
      <c r="F9" s="34"/>
      <c r="G9" s="34"/>
    </row>
    <row r="10" spans="1:7" ht="19.5" customHeight="1">
      <c r="A10" s="63" t="s">
        <v>151</v>
      </c>
      <c r="B10" s="21"/>
      <c r="C10" s="37"/>
      <c r="D10" s="33"/>
      <c r="E10" s="34"/>
      <c r="F10" s="34"/>
      <c r="G10" s="34"/>
    </row>
    <row r="11" spans="1:8" ht="34.5" customHeight="1">
      <c r="A11" s="106" t="s">
        <v>150</v>
      </c>
      <c r="B11" s="106"/>
      <c r="C11" s="106"/>
      <c r="D11" s="106"/>
      <c r="E11" s="106"/>
      <c r="F11" s="106"/>
      <c r="G11" s="106"/>
      <c r="H11" s="106"/>
    </row>
    <row r="12" spans="1:7" ht="19.5" customHeight="1">
      <c r="A12" s="35"/>
      <c r="B12" s="21"/>
      <c r="C12" s="37"/>
      <c r="D12" s="33"/>
      <c r="E12" s="34"/>
      <c r="F12" s="34"/>
      <c r="G12" s="34"/>
    </row>
    <row r="13" spans="1:8" ht="42.75" customHeight="1">
      <c r="A13" s="94" t="s">
        <v>99</v>
      </c>
      <c r="B13" s="95"/>
      <c r="C13" s="95"/>
      <c r="D13" s="95"/>
      <c r="E13" s="95"/>
      <c r="F13" s="95"/>
      <c r="G13" s="95"/>
      <c r="H13" s="96"/>
    </row>
    <row r="14" spans="1:4" ht="19.5" customHeight="1">
      <c r="A14" s="24"/>
      <c r="B14" s="21"/>
      <c r="C14" s="22"/>
      <c r="D14" s="20"/>
    </row>
    <row r="15" spans="1:4" ht="19.5" customHeight="1">
      <c r="A15" s="24"/>
      <c r="B15" s="21"/>
      <c r="C15" s="22"/>
      <c r="D15" s="20"/>
    </row>
    <row r="16" spans="1:4" ht="19.5" customHeight="1">
      <c r="A16" s="24"/>
      <c r="B16" s="21"/>
      <c r="C16" s="22"/>
      <c r="D16" s="20"/>
    </row>
    <row r="17" spans="1:4" ht="19.5" customHeight="1">
      <c r="A17" s="24"/>
      <c r="B17" s="21"/>
      <c r="C17" s="22"/>
      <c r="D17" s="20"/>
    </row>
    <row r="18" spans="1:4" ht="19.5" customHeight="1">
      <c r="A18" s="24"/>
      <c r="B18" s="21"/>
      <c r="C18" s="22"/>
      <c r="D18" s="20"/>
    </row>
    <row r="19" ht="19.5" customHeight="1"/>
    <row r="20" ht="19.5" customHeight="1">
      <c r="A20" s="23"/>
    </row>
    <row r="21" ht="19.5" customHeight="1"/>
    <row r="22" ht="19.5" customHeight="1">
      <c r="A22" s="23"/>
    </row>
    <row r="23" ht="19.5" customHeight="1"/>
    <row r="24" ht="19.5" customHeight="1"/>
    <row r="25" ht="19.5" customHeight="1"/>
    <row r="26" ht="19.5" customHeight="1"/>
  </sheetData>
  <sheetProtection/>
  <mergeCells count="3">
    <mergeCell ref="A13:H13"/>
    <mergeCell ref="E3:H7"/>
    <mergeCell ref="A11:H11"/>
  </mergeCells>
  <printOptions/>
  <pageMargins left="0.7" right="0.7" top="0.75" bottom="0.75" header="0.3" footer="0.3"/>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tabColor rgb="FFFFFF00"/>
  </sheetPr>
  <dimension ref="A1:AO29"/>
  <sheetViews>
    <sheetView view="pageBreakPreview" zoomScaleSheetLayoutView="100" zoomScalePageLayoutView="0" workbookViewId="0" topLeftCell="AA16">
      <selection activeCell="AI21" sqref="AI21"/>
    </sheetView>
  </sheetViews>
  <sheetFormatPr defaultColWidth="9.00390625" defaultRowHeight="13.5"/>
  <cols>
    <col min="1" max="1" width="10.75390625" style="0" customWidth="1"/>
    <col min="2" max="2" width="10.75390625" style="19" customWidth="1"/>
    <col min="3" max="3" width="12.75390625" style="0" customWidth="1"/>
    <col min="4" max="4" width="5.75390625" style="0" customWidth="1"/>
    <col min="5" max="6" width="12.75390625" style="0" customWidth="1"/>
    <col min="7" max="7" width="5.75390625" style="0" customWidth="1"/>
    <col min="8" max="9" width="12.75390625" style="0" customWidth="1"/>
    <col min="10" max="10" width="5.75390625" style="0" customWidth="1"/>
    <col min="11" max="12" width="12.75390625" style="0" customWidth="1"/>
    <col min="13" max="13" width="5.75390625" style="0" customWidth="1"/>
    <col min="14" max="15" width="12.75390625" style="0" customWidth="1"/>
    <col min="16" max="16" width="5.75390625" style="0" customWidth="1"/>
    <col min="17" max="18" width="12.75390625" style="0" customWidth="1"/>
    <col min="19" max="19" width="5.75390625" style="0" customWidth="1"/>
    <col min="20" max="21" width="12.75390625" style="0" customWidth="1"/>
    <col min="22" max="22" width="5.75390625" style="0" customWidth="1"/>
    <col min="23" max="24" width="12.75390625" style="0" customWidth="1"/>
    <col min="25" max="25" width="5.75390625" style="0" customWidth="1"/>
    <col min="26" max="27" width="12.75390625" style="0" customWidth="1"/>
    <col min="28" max="28" width="5.75390625" style="0" customWidth="1"/>
    <col min="29" max="30" width="12.75390625" style="0" customWidth="1"/>
    <col min="31" max="31" width="5.75390625" style="0" customWidth="1"/>
    <col min="32" max="33" width="12.75390625" style="0" customWidth="1"/>
    <col min="34" max="34" width="5.75390625" style="0" customWidth="1"/>
    <col min="35" max="36" width="12.75390625" style="0" customWidth="1"/>
    <col min="37" max="37" width="5.75390625" style="0" customWidth="1"/>
    <col min="38" max="39" width="12.75390625" style="0" customWidth="1"/>
    <col min="40" max="40" width="5.75390625" style="0" customWidth="1"/>
    <col min="41" max="41" width="12.75390625" style="0" customWidth="1"/>
  </cols>
  <sheetData>
    <row r="1" ht="19.5" customHeight="1">
      <c r="A1" s="51" t="s">
        <v>141</v>
      </c>
    </row>
    <row r="2" spans="1:41" ht="19.5" customHeight="1">
      <c r="A2" s="32" t="s">
        <v>142</v>
      </c>
      <c r="AM2" s="107" t="s">
        <v>128</v>
      </c>
      <c r="AN2" s="107"/>
      <c r="AO2" s="107"/>
    </row>
    <row r="3" spans="1:41" ht="19.5" customHeight="1">
      <c r="A3" s="108" t="s">
        <v>119</v>
      </c>
      <c r="B3" s="108" t="s">
        <v>120</v>
      </c>
      <c r="C3" s="110" t="s">
        <v>100</v>
      </c>
      <c r="D3" s="110"/>
      <c r="E3" s="110"/>
      <c r="F3" s="110" t="s">
        <v>101</v>
      </c>
      <c r="G3" s="110"/>
      <c r="H3" s="110"/>
      <c r="I3" s="110" t="s">
        <v>102</v>
      </c>
      <c r="J3" s="110"/>
      <c r="K3" s="110"/>
      <c r="L3" s="110" t="s">
        <v>103</v>
      </c>
      <c r="M3" s="110"/>
      <c r="N3" s="110"/>
      <c r="O3" s="110" t="s">
        <v>104</v>
      </c>
      <c r="P3" s="110"/>
      <c r="Q3" s="110"/>
      <c r="R3" s="110" t="s">
        <v>105</v>
      </c>
      <c r="S3" s="110"/>
      <c r="T3" s="110"/>
      <c r="U3" s="110" t="s">
        <v>106</v>
      </c>
      <c r="V3" s="110"/>
      <c r="W3" s="110"/>
      <c r="X3" s="110" t="s">
        <v>107</v>
      </c>
      <c r="Y3" s="110"/>
      <c r="Z3" s="110"/>
      <c r="AA3" s="110" t="s">
        <v>108</v>
      </c>
      <c r="AB3" s="110"/>
      <c r="AC3" s="110"/>
      <c r="AD3" s="110" t="s">
        <v>109</v>
      </c>
      <c r="AE3" s="110"/>
      <c r="AF3" s="110"/>
      <c r="AG3" s="110" t="s">
        <v>110</v>
      </c>
      <c r="AH3" s="110"/>
      <c r="AI3" s="110"/>
      <c r="AJ3" s="110" t="s">
        <v>111</v>
      </c>
      <c r="AK3" s="110"/>
      <c r="AL3" s="110"/>
      <c r="AM3" s="110" t="s">
        <v>112</v>
      </c>
      <c r="AN3" s="110"/>
      <c r="AO3" s="110"/>
    </row>
    <row r="4" spans="1:41" ht="32.25" customHeight="1">
      <c r="A4" s="109"/>
      <c r="B4" s="109"/>
      <c r="C4" s="44" t="s">
        <v>123</v>
      </c>
      <c r="D4" s="45" t="s">
        <v>113</v>
      </c>
      <c r="E4" s="45" t="s">
        <v>118</v>
      </c>
      <c r="F4" s="44" t="s">
        <v>123</v>
      </c>
      <c r="G4" s="45" t="s">
        <v>113</v>
      </c>
      <c r="H4" s="45" t="s">
        <v>118</v>
      </c>
      <c r="I4" s="44" t="s">
        <v>123</v>
      </c>
      <c r="J4" s="45" t="s">
        <v>113</v>
      </c>
      <c r="K4" s="45" t="s">
        <v>118</v>
      </c>
      <c r="L4" s="44" t="s">
        <v>123</v>
      </c>
      <c r="M4" s="45" t="s">
        <v>113</v>
      </c>
      <c r="N4" s="45" t="s">
        <v>118</v>
      </c>
      <c r="O4" s="44" t="s">
        <v>123</v>
      </c>
      <c r="P4" s="45" t="s">
        <v>113</v>
      </c>
      <c r="Q4" s="45" t="s">
        <v>118</v>
      </c>
      <c r="R4" s="44" t="s">
        <v>123</v>
      </c>
      <c r="S4" s="45" t="s">
        <v>113</v>
      </c>
      <c r="T4" s="45" t="s">
        <v>118</v>
      </c>
      <c r="U4" s="44" t="s">
        <v>123</v>
      </c>
      <c r="V4" s="45" t="s">
        <v>113</v>
      </c>
      <c r="W4" s="45" t="s">
        <v>118</v>
      </c>
      <c r="X4" s="44" t="s">
        <v>123</v>
      </c>
      <c r="Y4" s="45" t="s">
        <v>113</v>
      </c>
      <c r="Z4" s="45" t="s">
        <v>118</v>
      </c>
      <c r="AA4" s="44" t="s">
        <v>123</v>
      </c>
      <c r="AB4" s="45" t="s">
        <v>113</v>
      </c>
      <c r="AC4" s="45" t="s">
        <v>118</v>
      </c>
      <c r="AD4" s="44" t="s">
        <v>123</v>
      </c>
      <c r="AE4" s="45" t="s">
        <v>113</v>
      </c>
      <c r="AF4" s="45" t="s">
        <v>118</v>
      </c>
      <c r="AG4" s="44" t="s">
        <v>123</v>
      </c>
      <c r="AH4" s="45" t="s">
        <v>113</v>
      </c>
      <c r="AI4" s="45" t="s">
        <v>118</v>
      </c>
      <c r="AJ4" s="44" t="s">
        <v>123</v>
      </c>
      <c r="AK4" s="45" t="s">
        <v>113</v>
      </c>
      <c r="AL4" s="45" t="s">
        <v>118</v>
      </c>
      <c r="AM4" s="44" t="s">
        <v>123</v>
      </c>
      <c r="AN4" s="45" t="s">
        <v>113</v>
      </c>
      <c r="AO4" s="45" t="s">
        <v>118</v>
      </c>
    </row>
    <row r="5" spans="1:41" ht="19.5" customHeight="1">
      <c r="A5" s="111" t="s">
        <v>121</v>
      </c>
      <c r="B5" s="64" t="s">
        <v>114</v>
      </c>
      <c r="C5" s="38"/>
      <c r="D5" s="38"/>
      <c r="E5" s="38">
        <f>C5*D5</f>
        <v>0</v>
      </c>
      <c r="F5" s="38"/>
      <c r="G5" s="38"/>
      <c r="H5" s="38">
        <f>F5*G5</f>
        <v>0</v>
      </c>
      <c r="I5" s="38"/>
      <c r="J5" s="38"/>
      <c r="K5" s="38">
        <f>I5*J5</f>
        <v>0</v>
      </c>
      <c r="L5" s="38"/>
      <c r="M5" s="38"/>
      <c r="N5" s="38">
        <f>L5*M5</f>
        <v>0</v>
      </c>
      <c r="O5" s="38"/>
      <c r="P5" s="38"/>
      <c r="Q5" s="38">
        <f>O5*P5</f>
        <v>0</v>
      </c>
      <c r="R5" s="38"/>
      <c r="S5" s="38"/>
      <c r="T5" s="38">
        <f>R5*S5</f>
        <v>0</v>
      </c>
      <c r="U5" s="38"/>
      <c r="V5" s="38"/>
      <c r="W5" s="38">
        <f>U5*V5</f>
        <v>0</v>
      </c>
      <c r="X5" s="38"/>
      <c r="Y5" s="38"/>
      <c r="Z5" s="38">
        <f>X5*Y5</f>
        <v>0</v>
      </c>
      <c r="AA5" s="38"/>
      <c r="AB5" s="38"/>
      <c r="AC5" s="38">
        <f>AA5*AB5</f>
        <v>0</v>
      </c>
      <c r="AD5" s="38"/>
      <c r="AE5" s="38"/>
      <c r="AF5" s="38">
        <f>AD5*AE5</f>
        <v>0</v>
      </c>
      <c r="AG5" s="38"/>
      <c r="AH5" s="38"/>
      <c r="AI5" s="38">
        <f>AG5*AH5</f>
        <v>0</v>
      </c>
      <c r="AJ5" s="38"/>
      <c r="AK5" s="38"/>
      <c r="AL5" s="38">
        <f>AJ5*AK5</f>
        <v>0</v>
      </c>
      <c r="AM5" s="38"/>
      <c r="AN5" s="38">
        <f>D5+G5+J5+M5+P5+S5+V5+Y5+AB5+AE5+AH5+AK5</f>
        <v>0</v>
      </c>
      <c r="AO5" s="38">
        <f>E5+H5+K5+N5+Q5+T5+W5+Z5+AC5+AF5+AI5+AL5</f>
        <v>0</v>
      </c>
    </row>
    <row r="6" spans="1:41" ht="19.5" customHeight="1">
      <c r="A6" s="111"/>
      <c r="B6" s="64" t="s">
        <v>126</v>
      </c>
      <c r="C6" s="38"/>
      <c r="D6" s="38"/>
      <c r="E6" s="38">
        <f aca="true" t="shared" si="0" ref="E6:E12">C6*D6</f>
        <v>0</v>
      </c>
      <c r="F6" s="38"/>
      <c r="G6" s="38"/>
      <c r="H6" s="38">
        <f aca="true" t="shared" si="1" ref="H6:H12">F6*G6</f>
        <v>0</v>
      </c>
      <c r="I6" s="38"/>
      <c r="J6" s="38"/>
      <c r="K6" s="38">
        <f aca="true" t="shared" si="2" ref="K6:K12">I6*J6</f>
        <v>0</v>
      </c>
      <c r="L6" s="38"/>
      <c r="M6" s="38"/>
      <c r="N6" s="38">
        <f aca="true" t="shared" si="3" ref="N6:N12">L6*M6</f>
        <v>0</v>
      </c>
      <c r="O6" s="38"/>
      <c r="P6" s="38"/>
      <c r="Q6" s="38">
        <f aca="true" t="shared" si="4" ref="Q6:Q12">O6*P6</f>
        <v>0</v>
      </c>
      <c r="R6" s="38"/>
      <c r="S6" s="38"/>
      <c r="T6" s="38">
        <f aca="true" t="shared" si="5" ref="T6:T12">R6*S6</f>
        <v>0</v>
      </c>
      <c r="U6" s="38"/>
      <c r="V6" s="38"/>
      <c r="W6" s="38">
        <f aca="true" t="shared" si="6" ref="W6:W12">U6*V6</f>
        <v>0</v>
      </c>
      <c r="X6" s="38"/>
      <c r="Y6" s="38"/>
      <c r="Z6" s="38">
        <f aca="true" t="shared" si="7" ref="Z6:Z12">X6*Y6</f>
        <v>0</v>
      </c>
      <c r="AA6" s="38"/>
      <c r="AB6" s="38"/>
      <c r="AC6" s="38">
        <f aca="true" t="shared" si="8" ref="AC6:AC12">AA6*AB6</f>
        <v>0</v>
      </c>
      <c r="AD6" s="38"/>
      <c r="AE6" s="38"/>
      <c r="AF6" s="38">
        <f aca="true" t="shared" si="9" ref="AF6:AF12">AD6*AE6</f>
        <v>0</v>
      </c>
      <c r="AG6" s="38"/>
      <c r="AH6" s="38"/>
      <c r="AI6" s="38">
        <f aca="true" t="shared" si="10" ref="AI6:AI12">AG6*AH6</f>
        <v>0</v>
      </c>
      <c r="AJ6" s="38"/>
      <c r="AK6" s="38"/>
      <c r="AL6" s="38">
        <f aca="true" t="shared" si="11" ref="AL6:AL12">AJ6*AK6</f>
        <v>0</v>
      </c>
      <c r="AM6" s="38"/>
      <c r="AN6" s="38">
        <f aca="true" t="shared" si="12" ref="AN6:AO12">D6+G6+J6+M6+P6+S6+V6+Y6+AB6+AE6+AH6+AK6</f>
        <v>0</v>
      </c>
      <c r="AO6" s="38">
        <f t="shared" si="12"/>
        <v>0</v>
      </c>
    </row>
    <row r="7" spans="1:41" ht="19.5" customHeight="1">
      <c r="A7" s="111"/>
      <c r="B7" s="64" t="s">
        <v>115</v>
      </c>
      <c r="C7" s="38"/>
      <c r="D7" s="38"/>
      <c r="E7" s="38">
        <f t="shared" si="0"/>
        <v>0</v>
      </c>
      <c r="F7" s="38"/>
      <c r="G7" s="38"/>
      <c r="H7" s="38">
        <f t="shared" si="1"/>
        <v>0</v>
      </c>
      <c r="I7" s="38"/>
      <c r="J7" s="38"/>
      <c r="K7" s="38">
        <f t="shared" si="2"/>
        <v>0</v>
      </c>
      <c r="L7" s="38"/>
      <c r="M7" s="38"/>
      <c r="N7" s="38">
        <f t="shared" si="3"/>
        <v>0</v>
      </c>
      <c r="O7" s="38"/>
      <c r="P7" s="38"/>
      <c r="Q7" s="38">
        <f t="shared" si="4"/>
        <v>0</v>
      </c>
      <c r="R7" s="38"/>
      <c r="S7" s="38"/>
      <c r="T7" s="38">
        <f t="shared" si="5"/>
        <v>0</v>
      </c>
      <c r="U7" s="38"/>
      <c r="V7" s="38"/>
      <c r="W7" s="38">
        <f t="shared" si="6"/>
        <v>0</v>
      </c>
      <c r="X7" s="38"/>
      <c r="Y7" s="38"/>
      <c r="Z7" s="38">
        <f t="shared" si="7"/>
        <v>0</v>
      </c>
      <c r="AA7" s="38"/>
      <c r="AB7" s="38"/>
      <c r="AC7" s="38">
        <f t="shared" si="8"/>
        <v>0</v>
      </c>
      <c r="AD7" s="38"/>
      <c r="AE7" s="38"/>
      <c r="AF7" s="38">
        <f t="shared" si="9"/>
        <v>0</v>
      </c>
      <c r="AG7" s="38"/>
      <c r="AH7" s="38"/>
      <c r="AI7" s="38">
        <f t="shared" si="10"/>
        <v>0</v>
      </c>
      <c r="AJ7" s="38"/>
      <c r="AK7" s="38"/>
      <c r="AL7" s="38">
        <f t="shared" si="11"/>
        <v>0</v>
      </c>
      <c r="AM7" s="38"/>
      <c r="AN7" s="38">
        <f t="shared" si="12"/>
        <v>0</v>
      </c>
      <c r="AO7" s="38">
        <f t="shared" si="12"/>
        <v>0</v>
      </c>
    </row>
    <row r="8" spans="1:41" ht="19.5" customHeight="1">
      <c r="A8" s="111"/>
      <c r="B8" s="64" t="s">
        <v>125</v>
      </c>
      <c r="C8" s="38"/>
      <c r="D8" s="38"/>
      <c r="E8" s="38">
        <f t="shared" si="0"/>
        <v>0</v>
      </c>
      <c r="F8" s="38"/>
      <c r="G8" s="38"/>
      <c r="H8" s="38">
        <f t="shared" si="1"/>
        <v>0</v>
      </c>
      <c r="I8" s="38"/>
      <c r="J8" s="38"/>
      <c r="K8" s="38">
        <f t="shared" si="2"/>
        <v>0</v>
      </c>
      <c r="L8" s="38"/>
      <c r="M8" s="38"/>
      <c r="N8" s="38">
        <f t="shared" si="3"/>
        <v>0</v>
      </c>
      <c r="O8" s="38"/>
      <c r="P8" s="38"/>
      <c r="Q8" s="38">
        <f t="shared" si="4"/>
        <v>0</v>
      </c>
      <c r="R8" s="38"/>
      <c r="S8" s="38"/>
      <c r="T8" s="38">
        <f t="shared" si="5"/>
        <v>0</v>
      </c>
      <c r="U8" s="38"/>
      <c r="V8" s="38"/>
      <c r="W8" s="38">
        <f t="shared" si="6"/>
        <v>0</v>
      </c>
      <c r="X8" s="38"/>
      <c r="Y8" s="38"/>
      <c r="Z8" s="38">
        <f t="shared" si="7"/>
        <v>0</v>
      </c>
      <c r="AA8" s="38"/>
      <c r="AB8" s="38"/>
      <c r="AC8" s="38">
        <f t="shared" si="8"/>
        <v>0</v>
      </c>
      <c r="AD8" s="38"/>
      <c r="AE8" s="38"/>
      <c r="AF8" s="38">
        <f t="shared" si="9"/>
        <v>0</v>
      </c>
      <c r="AG8" s="38"/>
      <c r="AH8" s="38"/>
      <c r="AI8" s="38">
        <f t="shared" si="10"/>
        <v>0</v>
      </c>
      <c r="AJ8" s="38"/>
      <c r="AK8" s="38"/>
      <c r="AL8" s="38">
        <f t="shared" si="11"/>
        <v>0</v>
      </c>
      <c r="AM8" s="38"/>
      <c r="AN8" s="38">
        <f t="shared" si="12"/>
        <v>0</v>
      </c>
      <c r="AO8" s="38">
        <f t="shared" si="12"/>
        <v>0</v>
      </c>
    </row>
    <row r="9" spans="1:41" ht="19.5" customHeight="1">
      <c r="A9" s="111" t="s">
        <v>122</v>
      </c>
      <c r="B9" s="64" t="s">
        <v>114</v>
      </c>
      <c r="C9" s="38"/>
      <c r="D9" s="38"/>
      <c r="E9" s="38">
        <f t="shared" si="0"/>
        <v>0</v>
      </c>
      <c r="F9" s="38"/>
      <c r="G9" s="38"/>
      <c r="H9" s="38">
        <f t="shared" si="1"/>
        <v>0</v>
      </c>
      <c r="I9" s="38"/>
      <c r="J9" s="38"/>
      <c r="K9" s="38">
        <f t="shared" si="2"/>
        <v>0</v>
      </c>
      <c r="L9" s="38"/>
      <c r="M9" s="38"/>
      <c r="N9" s="38">
        <f t="shared" si="3"/>
        <v>0</v>
      </c>
      <c r="O9" s="38"/>
      <c r="P9" s="38"/>
      <c r="Q9" s="38">
        <f t="shared" si="4"/>
        <v>0</v>
      </c>
      <c r="R9" s="38"/>
      <c r="S9" s="38"/>
      <c r="T9" s="38">
        <f t="shared" si="5"/>
        <v>0</v>
      </c>
      <c r="U9" s="38"/>
      <c r="V9" s="38"/>
      <c r="W9" s="38">
        <f t="shared" si="6"/>
        <v>0</v>
      </c>
      <c r="X9" s="38"/>
      <c r="Y9" s="38"/>
      <c r="Z9" s="38">
        <f t="shared" si="7"/>
        <v>0</v>
      </c>
      <c r="AA9" s="38"/>
      <c r="AB9" s="38"/>
      <c r="AC9" s="38">
        <f t="shared" si="8"/>
        <v>0</v>
      </c>
      <c r="AD9" s="38"/>
      <c r="AE9" s="38"/>
      <c r="AF9" s="38">
        <f t="shared" si="9"/>
        <v>0</v>
      </c>
      <c r="AG9" s="38"/>
      <c r="AH9" s="38"/>
      <c r="AI9" s="38">
        <f t="shared" si="10"/>
        <v>0</v>
      </c>
      <c r="AJ9" s="38"/>
      <c r="AK9" s="38"/>
      <c r="AL9" s="38">
        <f t="shared" si="11"/>
        <v>0</v>
      </c>
      <c r="AM9" s="38"/>
      <c r="AN9" s="38">
        <f t="shared" si="12"/>
        <v>0</v>
      </c>
      <c r="AO9" s="38">
        <f t="shared" si="12"/>
        <v>0</v>
      </c>
    </row>
    <row r="10" spans="1:41" ht="19.5" customHeight="1">
      <c r="A10" s="111"/>
      <c r="B10" s="64" t="s">
        <v>116</v>
      </c>
      <c r="C10" s="38"/>
      <c r="D10" s="38"/>
      <c r="E10" s="38">
        <f t="shared" si="0"/>
        <v>0</v>
      </c>
      <c r="F10" s="38"/>
      <c r="G10" s="38"/>
      <c r="H10" s="38">
        <f t="shared" si="1"/>
        <v>0</v>
      </c>
      <c r="I10" s="38"/>
      <c r="J10" s="38"/>
      <c r="K10" s="38">
        <f t="shared" si="2"/>
        <v>0</v>
      </c>
      <c r="L10" s="38"/>
      <c r="M10" s="38"/>
      <c r="N10" s="38">
        <f t="shared" si="3"/>
        <v>0</v>
      </c>
      <c r="O10" s="38"/>
      <c r="P10" s="38"/>
      <c r="Q10" s="38">
        <f t="shared" si="4"/>
        <v>0</v>
      </c>
      <c r="R10" s="38"/>
      <c r="S10" s="38"/>
      <c r="T10" s="38">
        <f t="shared" si="5"/>
        <v>0</v>
      </c>
      <c r="U10" s="38"/>
      <c r="V10" s="38"/>
      <c r="W10" s="38">
        <f t="shared" si="6"/>
        <v>0</v>
      </c>
      <c r="X10" s="38"/>
      <c r="Y10" s="38"/>
      <c r="Z10" s="38">
        <f t="shared" si="7"/>
        <v>0</v>
      </c>
      <c r="AA10" s="38"/>
      <c r="AB10" s="38"/>
      <c r="AC10" s="38">
        <f t="shared" si="8"/>
        <v>0</v>
      </c>
      <c r="AD10" s="38"/>
      <c r="AE10" s="38"/>
      <c r="AF10" s="38">
        <f t="shared" si="9"/>
        <v>0</v>
      </c>
      <c r="AG10" s="38"/>
      <c r="AH10" s="38"/>
      <c r="AI10" s="38">
        <f t="shared" si="10"/>
        <v>0</v>
      </c>
      <c r="AJ10" s="38"/>
      <c r="AK10" s="38"/>
      <c r="AL10" s="38">
        <f t="shared" si="11"/>
        <v>0</v>
      </c>
      <c r="AM10" s="38"/>
      <c r="AN10" s="38">
        <f t="shared" si="12"/>
        <v>0</v>
      </c>
      <c r="AO10" s="38">
        <f t="shared" si="12"/>
        <v>0</v>
      </c>
    </row>
    <row r="11" spans="1:41" ht="19.5" customHeight="1">
      <c r="A11" s="111"/>
      <c r="B11" s="64" t="s">
        <v>115</v>
      </c>
      <c r="C11" s="38"/>
      <c r="D11" s="38"/>
      <c r="E11" s="38">
        <f t="shared" si="0"/>
        <v>0</v>
      </c>
      <c r="F11" s="38"/>
      <c r="G11" s="38"/>
      <c r="H11" s="38">
        <f t="shared" si="1"/>
        <v>0</v>
      </c>
      <c r="I11" s="38"/>
      <c r="J11" s="38"/>
      <c r="K11" s="38">
        <f t="shared" si="2"/>
        <v>0</v>
      </c>
      <c r="L11" s="38"/>
      <c r="M11" s="38"/>
      <c r="N11" s="38">
        <f t="shared" si="3"/>
        <v>0</v>
      </c>
      <c r="O11" s="38"/>
      <c r="P11" s="38"/>
      <c r="Q11" s="38">
        <f t="shared" si="4"/>
        <v>0</v>
      </c>
      <c r="R11" s="38"/>
      <c r="S11" s="38"/>
      <c r="T11" s="38">
        <f t="shared" si="5"/>
        <v>0</v>
      </c>
      <c r="U11" s="38"/>
      <c r="V11" s="38"/>
      <c r="W11" s="38">
        <f t="shared" si="6"/>
        <v>0</v>
      </c>
      <c r="X11" s="38"/>
      <c r="Y11" s="38"/>
      <c r="Z11" s="38">
        <f t="shared" si="7"/>
        <v>0</v>
      </c>
      <c r="AA11" s="38"/>
      <c r="AB11" s="38"/>
      <c r="AC11" s="38">
        <f t="shared" si="8"/>
        <v>0</v>
      </c>
      <c r="AD11" s="38"/>
      <c r="AE11" s="38"/>
      <c r="AF11" s="38">
        <f t="shared" si="9"/>
        <v>0</v>
      </c>
      <c r="AG11" s="38"/>
      <c r="AH11" s="38"/>
      <c r="AI11" s="38">
        <f t="shared" si="10"/>
        <v>0</v>
      </c>
      <c r="AJ11" s="38"/>
      <c r="AK11" s="38"/>
      <c r="AL11" s="38">
        <f t="shared" si="11"/>
        <v>0</v>
      </c>
      <c r="AM11" s="38"/>
      <c r="AN11" s="38">
        <f t="shared" si="12"/>
        <v>0</v>
      </c>
      <c r="AO11" s="38">
        <f t="shared" si="12"/>
        <v>0</v>
      </c>
    </row>
    <row r="12" spans="1:41" ht="19.5" customHeight="1" thickBot="1">
      <c r="A12" s="111"/>
      <c r="B12" s="64" t="s">
        <v>117</v>
      </c>
      <c r="C12" s="38"/>
      <c r="D12" s="38"/>
      <c r="E12" s="38">
        <f t="shared" si="0"/>
        <v>0</v>
      </c>
      <c r="F12" s="38"/>
      <c r="G12" s="38"/>
      <c r="H12" s="38">
        <f t="shared" si="1"/>
        <v>0</v>
      </c>
      <c r="I12" s="38"/>
      <c r="J12" s="38"/>
      <c r="K12" s="38">
        <f t="shared" si="2"/>
        <v>0</v>
      </c>
      <c r="L12" s="38"/>
      <c r="M12" s="38"/>
      <c r="N12" s="38">
        <f t="shared" si="3"/>
        <v>0</v>
      </c>
      <c r="O12" s="38"/>
      <c r="P12" s="38"/>
      <c r="Q12" s="38">
        <f t="shared" si="4"/>
        <v>0</v>
      </c>
      <c r="R12" s="38"/>
      <c r="S12" s="38"/>
      <c r="T12" s="38">
        <f t="shared" si="5"/>
        <v>0</v>
      </c>
      <c r="U12" s="38"/>
      <c r="V12" s="38"/>
      <c r="W12" s="38">
        <f t="shared" si="6"/>
        <v>0</v>
      </c>
      <c r="X12" s="38"/>
      <c r="Y12" s="38"/>
      <c r="Z12" s="38">
        <f t="shared" si="7"/>
        <v>0</v>
      </c>
      <c r="AA12" s="38"/>
      <c r="AB12" s="38"/>
      <c r="AC12" s="38">
        <f t="shared" si="8"/>
        <v>0</v>
      </c>
      <c r="AD12" s="38"/>
      <c r="AE12" s="38"/>
      <c r="AF12" s="38">
        <f t="shared" si="9"/>
        <v>0</v>
      </c>
      <c r="AG12" s="38"/>
      <c r="AH12" s="38"/>
      <c r="AI12" s="38">
        <f t="shared" si="10"/>
        <v>0</v>
      </c>
      <c r="AJ12" s="38"/>
      <c r="AK12" s="38"/>
      <c r="AL12" s="38">
        <f t="shared" si="11"/>
        <v>0</v>
      </c>
      <c r="AM12" s="38"/>
      <c r="AN12" s="38">
        <f t="shared" si="12"/>
        <v>0</v>
      </c>
      <c r="AO12" s="40">
        <f t="shared" si="12"/>
        <v>0</v>
      </c>
    </row>
    <row r="13" spans="1:41" ht="19.5" customHeight="1" thickBot="1">
      <c r="A13" s="112" t="s">
        <v>112</v>
      </c>
      <c r="B13" s="113"/>
      <c r="C13" s="38"/>
      <c r="D13" s="38">
        <f>SUM(D5:D12)</f>
        <v>0</v>
      </c>
      <c r="E13" s="38">
        <f>SUM(E5:E12)</f>
        <v>0</v>
      </c>
      <c r="F13" s="38"/>
      <c r="G13" s="38">
        <f>SUM(G5:G12)</f>
        <v>0</v>
      </c>
      <c r="H13" s="38">
        <f>SUM(H5:H12)</f>
        <v>0</v>
      </c>
      <c r="I13" s="38"/>
      <c r="J13" s="38">
        <f>SUM(J5:J12)</f>
        <v>0</v>
      </c>
      <c r="K13" s="38">
        <f>SUM(K5:K12)</f>
        <v>0</v>
      </c>
      <c r="L13" s="38"/>
      <c r="M13" s="38">
        <f>SUM(M5:M12)</f>
        <v>0</v>
      </c>
      <c r="N13" s="38">
        <f>SUM(N5:N12)</f>
        <v>0</v>
      </c>
      <c r="O13" s="38"/>
      <c r="P13" s="38">
        <f>SUM(P5:P12)</f>
        <v>0</v>
      </c>
      <c r="Q13" s="38">
        <f>SUM(Q5:Q12)</f>
        <v>0</v>
      </c>
      <c r="R13" s="38"/>
      <c r="S13" s="38">
        <f>SUM(S5:S12)</f>
        <v>0</v>
      </c>
      <c r="T13" s="38">
        <f>SUM(T5:T12)</f>
        <v>0</v>
      </c>
      <c r="U13" s="38"/>
      <c r="V13" s="38">
        <f>SUM(V5:V12)</f>
        <v>0</v>
      </c>
      <c r="W13" s="38">
        <f>SUM(W5:W12)</f>
        <v>0</v>
      </c>
      <c r="X13" s="38"/>
      <c r="Y13" s="38">
        <f>SUM(Y5:Y12)</f>
        <v>0</v>
      </c>
      <c r="Z13" s="38">
        <f>SUM(Z5:Z12)</f>
        <v>0</v>
      </c>
      <c r="AA13" s="38"/>
      <c r="AB13" s="38">
        <f>SUM(AB5:AB12)</f>
        <v>0</v>
      </c>
      <c r="AC13" s="38">
        <f>SUM(AC5:AC12)</f>
        <v>0</v>
      </c>
      <c r="AD13" s="38"/>
      <c r="AE13" s="38">
        <f>SUM(AE5:AE12)</f>
        <v>0</v>
      </c>
      <c r="AF13" s="38">
        <f>SUM(AF5:AF12)</f>
        <v>0</v>
      </c>
      <c r="AG13" s="38"/>
      <c r="AH13" s="38">
        <f>SUM(AH5:AH12)</f>
        <v>0</v>
      </c>
      <c r="AI13" s="38">
        <f>SUM(AI5:AI12)</f>
        <v>0</v>
      </c>
      <c r="AJ13" s="38"/>
      <c r="AK13" s="38">
        <f>SUM(AK5:AK12)</f>
        <v>0</v>
      </c>
      <c r="AL13" s="38">
        <f>SUM(AL5:AL12)</f>
        <v>0</v>
      </c>
      <c r="AM13" s="38"/>
      <c r="AN13" s="39">
        <f>SUM(AN5:AN12)</f>
        <v>0</v>
      </c>
      <c r="AO13" s="41">
        <f>SUM(AO5:AO12)</f>
        <v>0</v>
      </c>
    </row>
    <row r="14" ht="19.5" customHeight="1">
      <c r="A14" s="42" t="s">
        <v>124</v>
      </c>
    </row>
    <row r="15" ht="19.5" customHeight="1"/>
    <row r="16" ht="19.5" customHeight="1">
      <c r="A16" s="32" t="s">
        <v>143</v>
      </c>
    </row>
    <row r="17" spans="1:41" ht="19.5" customHeight="1">
      <c r="A17" s="108" t="s">
        <v>119</v>
      </c>
      <c r="B17" s="108" t="s">
        <v>120</v>
      </c>
      <c r="C17" s="110" t="s">
        <v>100</v>
      </c>
      <c r="D17" s="110"/>
      <c r="E17" s="110"/>
      <c r="F17" s="110" t="s">
        <v>101</v>
      </c>
      <c r="G17" s="110"/>
      <c r="H17" s="110"/>
      <c r="I17" s="110" t="s">
        <v>102</v>
      </c>
      <c r="J17" s="110"/>
      <c r="K17" s="110"/>
      <c r="L17" s="110" t="s">
        <v>103</v>
      </c>
      <c r="M17" s="110"/>
      <c r="N17" s="110"/>
      <c r="O17" s="110" t="s">
        <v>104</v>
      </c>
      <c r="P17" s="110"/>
      <c r="Q17" s="110"/>
      <c r="R17" s="110" t="s">
        <v>105</v>
      </c>
      <c r="S17" s="110"/>
      <c r="T17" s="110"/>
      <c r="U17" s="110" t="s">
        <v>106</v>
      </c>
      <c r="V17" s="110"/>
      <c r="W17" s="110"/>
      <c r="X17" s="110" t="s">
        <v>107</v>
      </c>
      <c r="Y17" s="110"/>
      <c r="Z17" s="110"/>
      <c r="AA17" s="110" t="s">
        <v>108</v>
      </c>
      <c r="AB17" s="110"/>
      <c r="AC17" s="110"/>
      <c r="AD17" s="110" t="s">
        <v>109</v>
      </c>
      <c r="AE17" s="110"/>
      <c r="AF17" s="110"/>
      <c r="AG17" s="110" t="s">
        <v>110</v>
      </c>
      <c r="AH17" s="110"/>
      <c r="AI17" s="110"/>
      <c r="AJ17" s="110" t="s">
        <v>111</v>
      </c>
      <c r="AK17" s="110"/>
      <c r="AL17" s="110"/>
      <c r="AM17" s="110" t="s">
        <v>112</v>
      </c>
      <c r="AN17" s="110"/>
      <c r="AO17" s="110"/>
    </row>
    <row r="18" spans="1:41" ht="32.25" customHeight="1">
      <c r="A18" s="109"/>
      <c r="B18" s="109"/>
      <c r="C18" s="44" t="s">
        <v>133</v>
      </c>
      <c r="D18" s="45" t="s">
        <v>113</v>
      </c>
      <c r="E18" s="45" t="s">
        <v>118</v>
      </c>
      <c r="F18" s="44" t="s">
        <v>133</v>
      </c>
      <c r="G18" s="45" t="s">
        <v>113</v>
      </c>
      <c r="H18" s="45" t="s">
        <v>118</v>
      </c>
      <c r="I18" s="44" t="s">
        <v>133</v>
      </c>
      <c r="J18" s="45" t="s">
        <v>113</v>
      </c>
      <c r="K18" s="45" t="s">
        <v>118</v>
      </c>
      <c r="L18" s="44" t="s">
        <v>133</v>
      </c>
      <c r="M18" s="45" t="s">
        <v>113</v>
      </c>
      <c r="N18" s="45" t="s">
        <v>118</v>
      </c>
      <c r="O18" s="44" t="s">
        <v>133</v>
      </c>
      <c r="P18" s="45" t="s">
        <v>113</v>
      </c>
      <c r="Q18" s="45" t="s">
        <v>118</v>
      </c>
      <c r="R18" s="44" t="s">
        <v>133</v>
      </c>
      <c r="S18" s="45" t="s">
        <v>113</v>
      </c>
      <c r="T18" s="45" t="s">
        <v>118</v>
      </c>
      <c r="U18" s="44" t="s">
        <v>133</v>
      </c>
      <c r="V18" s="45" t="s">
        <v>113</v>
      </c>
      <c r="W18" s="45" t="s">
        <v>118</v>
      </c>
      <c r="X18" s="44" t="s">
        <v>133</v>
      </c>
      <c r="Y18" s="45" t="s">
        <v>113</v>
      </c>
      <c r="Z18" s="45" t="s">
        <v>118</v>
      </c>
      <c r="AA18" s="44" t="s">
        <v>133</v>
      </c>
      <c r="AB18" s="45" t="s">
        <v>113</v>
      </c>
      <c r="AC18" s="45" t="s">
        <v>118</v>
      </c>
      <c r="AD18" s="44" t="s">
        <v>133</v>
      </c>
      <c r="AE18" s="45" t="s">
        <v>113</v>
      </c>
      <c r="AF18" s="45" t="s">
        <v>118</v>
      </c>
      <c r="AG18" s="44" t="s">
        <v>133</v>
      </c>
      <c r="AH18" s="45" t="s">
        <v>113</v>
      </c>
      <c r="AI18" s="45" t="s">
        <v>118</v>
      </c>
      <c r="AJ18" s="44" t="s">
        <v>133</v>
      </c>
      <c r="AK18" s="45" t="s">
        <v>113</v>
      </c>
      <c r="AL18" s="45" t="s">
        <v>118</v>
      </c>
      <c r="AM18" s="44" t="s">
        <v>133</v>
      </c>
      <c r="AN18" s="45" t="s">
        <v>113</v>
      </c>
      <c r="AO18" s="45" t="s">
        <v>118</v>
      </c>
    </row>
    <row r="19" spans="1:41" ht="19.5" customHeight="1">
      <c r="A19" s="111" t="s">
        <v>121</v>
      </c>
      <c r="B19" s="64" t="s">
        <v>114</v>
      </c>
      <c r="C19" s="38"/>
      <c r="D19" s="38"/>
      <c r="E19" s="38">
        <f>C19*D19</f>
        <v>0</v>
      </c>
      <c r="F19" s="38"/>
      <c r="G19" s="38"/>
      <c r="H19" s="38">
        <f>F19*G19</f>
        <v>0</v>
      </c>
      <c r="I19" s="38"/>
      <c r="J19" s="38"/>
      <c r="K19" s="38">
        <f>I19*J19</f>
        <v>0</v>
      </c>
      <c r="L19" s="38"/>
      <c r="M19" s="38"/>
      <c r="N19" s="38">
        <f>L19*M19</f>
        <v>0</v>
      </c>
      <c r="O19" s="38"/>
      <c r="P19" s="38"/>
      <c r="Q19" s="38">
        <f>O19*P19</f>
        <v>0</v>
      </c>
      <c r="R19" s="38"/>
      <c r="S19" s="38"/>
      <c r="T19" s="38">
        <f>R19*S19</f>
        <v>0</v>
      </c>
      <c r="U19" s="38"/>
      <c r="V19" s="38"/>
      <c r="W19" s="38">
        <f>U19*V19</f>
        <v>0</v>
      </c>
      <c r="X19" s="38"/>
      <c r="Y19" s="38"/>
      <c r="Z19" s="38">
        <f>X19*Y19</f>
        <v>0</v>
      </c>
      <c r="AA19" s="38"/>
      <c r="AB19" s="38"/>
      <c r="AC19" s="38">
        <f>AA19*AB19</f>
        <v>0</v>
      </c>
      <c r="AD19" s="38"/>
      <c r="AE19" s="38"/>
      <c r="AF19" s="38">
        <f>AD19*AE19</f>
        <v>0</v>
      </c>
      <c r="AG19" s="38"/>
      <c r="AH19" s="38"/>
      <c r="AI19" s="38">
        <f>AG19*AH19</f>
        <v>0</v>
      </c>
      <c r="AJ19" s="38"/>
      <c r="AK19" s="38"/>
      <c r="AL19" s="38">
        <f>AJ19*AK19</f>
        <v>0</v>
      </c>
      <c r="AM19" s="38"/>
      <c r="AN19" s="38">
        <f>D19+G19+J19+M19+P19+S19+V19+Y19+AB19+AE19+AH19+AK19</f>
        <v>0</v>
      </c>
      <c r="AO19" s="38">
        <f>E19+H19+K19+N19+Q19+T19+W19+Z19+AC19+AF19+AI19+AL19</f>
        <v>0</v>
      </c>
    </row>
    <row r="20" spans="1:41" ht="19.5" customHeight="1">
      <c r="A20" s="111"/>
      <c r="B20" s="64" t="s">
        <v>126</v>
      </c>
      <c r="C20" s="38"/>
      <c r="D20" s="38"/>
      <c r="E20" s="38">
        <f>C20*D20</f>
        <v>0</v>
      </c>
      <c r="F20" s="38"/>
      <c r="G20" s="38"/>
      <c r="H20" s="38">
        <f aca="true" t="shared" si="13" ref="H20:H26">F20*G20</f>
        <v>0</v>
      </c>
      <c r="I20" s="38"/>
      <c r="J20" s="38"/>
      <c r="K20" s="38">
        <f aca="true" t="shared" si="14" ref="K20:K26">I20*J20</f>
        <v>0</v>
      </c>
      <c r="L20" s="38"/>
      <c r="M20" s="38"/>
      <c r="N20" s="38">
        <f aca="true" t="shared" si="15" ref="N20:N26">L20*M20</f>
        <v>0</v>
      </c>
      <c r="O20" s="38"/>
      <c r="P20" s="38"/>
      <c r="Q20" s="38">
        <f aca="true" t="shared" si="16" ref="Q20:Q26">O20*P20</f>
        <v>0</v>
      </c>
      <c r="R20" s="38"/>
      <c r="S20" s="38"/>
      <c r="T20" s="38">
        <f aca="true" t="shared" si="17" ref="T20:T26">R20*S20</f>
        <v>0</v>
      </c>
      <c r="U20" s="38"/>
      <c r="V20" s="38"/>
      <c r="W20" s="38">
        <f aca="true" t="shared" si="18" ref="W20:W26">U20*V20</f>
        <v>0</v>
      </c>
      <c r="X20" s="38"/>
      <c r="Y20" s="38"/>
      <c r="Z20" s="38">
        <f aca="true" t="shared" si="19" ref="Z20:Z26">X20*Y20</f>
        <v>0</v>
      </c>
      <c r="AA20" s="38"/>
      <c r="AB20" s="38"/>
      <c r="AC20" s="38">
        <f aca="true" t="shared" si="20" ref="AC20:AC26">AA20*AB20</f>
        <v>0</v>
      </c>
      <c r="AD20" s="38"/>
      <c r="AE20" s="38"/>
      <c r="AF20" s="38">
        <f aca="true" t="shared" si="21" ref="AF20:AF26">AD20*AE20</f>
        <v>0</v>
      </c>
      <c r="AG20" s="38"/>
      <c r="AH20" s="38"/>
      <c r="AI20" s="38">
        <f aca="true" t="shared" si="22" ref="AI20:AI26">AG20*AH20</f>
        <v>0</v>
      </c>
      <c r="AJ20" s="38"/>
      <c r="AK20" s="38"/>
      <c r="AL20" s="38">
        <f aca="true" t="shared" si="23" ref="AL20:AL26">AJ20*AK20</f>
        <v>0</v>
      </c>
      <c r="AM20" s="38"/>
      <c r="AN20" s="38">
        <f aca="true" t="shared" si="24" ref="AN20:AO26">D20+G20+J20+M20+P20+S20+V20+Y20+AB20+AE20+AH20+AK20</f>
        <v>0</v>
      </c>
      <c r="AO20" s="38">
        <f t="shared" si="24"/>
        <v>0</v>
      </c>
    </row>
    <row r="21" spans="1:41" ht="19.5" customHeight="1">
      <c r="A21" s="111"/>
      <c r="B21" s="64" t="s">
        <v>115</v>
      </c>
      <c r="C21" s="38"/>
      <c r="D21" s="38"/>
      <c r="E21" s="38">
        <f aca="true" t="shared" si="25" ref="E21:E26">C21*D21</f>
        <v>0</v>
      </c>
      <c r="F21" s="38"/>
      <c r="G21" s="38"/>
      <c r="H21" s="38">
        <f t="shared" si="13"/>
        <v>0</v>
      </c>
      <c r="I21" s="38"/>
      <c r="J21" s="38"/>
      <c r="K21" s="38">
        <f t="shared" si="14"/>
        <v>0</v>
      </c>
      <c r="L21" s="38"/>
      <c r="M21" s="38"/>
      <c r="N21" s="38">
        <f t="shared" si="15"/>
        <v>0</v>
      </c>
      <c r="O21" s="38"/>
      <c r="P21" s="38"/>
      <c r="Q21" s="38">
        <f t="shared" si="16"/>
        <v>0</v>
      </c>
      <c r="R21" s="38"/>
      <c r="S21" s="38"/>
      <c r="T21" s="38">
        <f t="shared" si="17"/>
        <v>0</v>
      </c>
      <c r="U21" s="38"/>
      <c r="V21" s="38"/>
      <c r="W21" s="38">
        <f t="shared" si="18"/>
        <v>0</v>
      </c>
      <c r="X21" s="38"/>
      <c r="Y21" s="38"/>
      <c r="Z21" s="38">
        <f t="shared" si="19"/>
        <v>0</v>
      </c>
      <c r="AA21" s="38"/>
      <c r="AB21" s="38"/>
      <c r="AC21" s="38">
        <f t="shared" si="20"/>
        <v>0</v>
      </c>
      <c r="AD21" s="38"/>
      <c r="AE21" s="38"/>
      <c r="AF21" s="38">
        <f t="shared" si="21"/>
        <v>0</v>
      </c>
      <c r="AG21" s="38"/>
      <c r="AH21" s="38"/>
      <c r="AI21" s="38">
        <f t="shared" si="22"/>
        <v>0</v>
      </c>
      <c r="AJ21" s="38"/>
      <c r="AK21" s="38"/>
      <c r="AL21" s="38">
        <f t="shared" si="23"/>
        <v>0</v>
      </c>
      <c r="AM21" s="38"/>
      <c r="AN21" s="38">
        <f t="shared" si="24"/>
        <v>0</v>
      </c>
      <c r="AO21" s="38">
        <f t="shared" si="24"/>
        <v>0</v>
      </c>
    </row>
    <row r="22" spans="1:41" ht="19.5" customHeight="1">
      <c r="A22" s="111"/>
      <c r="B22" s="64" t="s">
        <v>125</v>
      </c>
      <c r="C22" s="38"/>
      <c r="D22" s="38"/>
      <c r="E22" s="38">
        <f t="shared" si="25"/>
        <v>0</v>
      </c>
      <c r="F22" s="38"/>
      <c r="G22" s="38"/>
      <c r="H22" s="38">
        <f t="shared" si="13"/>
        <v>0</v>
      </c>
      <c r="I22" s="38"/>
      <c r="J22" s="38"/>
      <c r="K22" s="38">
        <f t="shared" si="14"/>
        <v>0</v>
      </c>
      <c r="L22" s="38"/>
      <c r="M22" s="38"/>
      <c r="N22" s="38">
        <f t="shared" si="15"/>
        <v>0</v>
      </c>
      <c r="O22" s="38"/>
      <c r="P22" s="38"/>
      <c r="Q22" s="38">
        <f t="shared" si="16"/>
        <v>0</v>
      </c>
      <c r="R22" s="38"/>
      <c r="S22" s="38"/>
      <c r="T22" s="38">
        <f t="shared" si="17"/>
        <v>0</v>
      </c>
      <c r="U22" s="38"/>
      <c r="V22" s="38"/>
      <c r="W22" s="38">
        <f t="shared" si="18"/>
        <v>0</v>
      </c>
      <c r="X22" s="38"/>
      <c r="Y22" s="38"/>
      <c r="Z22" s="38">
        <f t="shared" si="19"/>
        <v>0</v>
      </c>
      <c r="AA22" s="38"/>
      <c r="AB22" s="38"/>
      <c r="AC22" s="38">
        <f t="shared" si="20"/>
        <v>0</v>
      </c>
      <c r="AD22" s="38"/>
      <c r="AE22" s="38"/>
      <c r="AF22" s="38">
        <f t="shared" si="21"/>
        <v>0</v>
      </c>
      <c r="AG22" s="38"/>
      <c r="AH22" s="38"/>
      <c r="AI22" s="38">
        <f t="shared" si="22"/>
        <v>0</v>
      </c>
      <c r="AJ22" s="38"/>
      <c r="AK22" s="38"/>
      <c r="AL22" s="38">
        <f t="shared" si="23"/>
        <v>0</v>
      </c>
      <c r="AM22" s="38"/>
      <c r="AN22" s="38">
        <f t="shared" si="24"/>
        <v>0</v>
      </c>
      <c r="AO22" s="38">
        <f t="shared" si="24"/>
        <v>0</v>
      </c>
    </row>
    <row r="23" spans="1:41" ht="19.5" customHeight="1">
      <c r="A23" s="111" t="s">
        <v>122</v>
      </c>
      <c r="B23" s="64" t="s">
        <v>114</v>
      </c>
      <c r="C23" s="38"/>
      <c r="D23" s="38"/>
      <c r="E23" s="38">
        <f t="shared" si="25"/>
        <v>0</v>
      </c>
      <c r="F23" s="38"/>
      <c r="G23" s="38"/>
      <c r="H23" s="38">
        <f t="shared" si="13"/>
        <v>0</v>
      </c>
      <c r="I23" s="38"/>
      <c r="J23" s="38"/>
      <c r="K23" s="38">
        <f t="shared" si="14"/>
        <v>0</v>
      </c>
      <c r="L23" s="38"/>
      <c r="M23" s="38"/>
      <c r="N23" s="38">
        <f t="shared" si="15"/>
        <v>0</v>
      </c>
      <c r="O23" s="38"/>
      <c r="P23" s="38"/>
      <c r="Q23" s="38">
        <f t="shared" si="16"/>
        <v>0</v>
      </c>
      <c r="R23" s="38"/>
      <c r="S23" s="38"/>
      <c r="T23" s="38">
        <f t="shared" si="17"/>
        <v>0</v>
      </c>
      <c r="U23" s="38"/>
      <c r="V23" s="38"/>
      <c r="W23" s="38">
        <f t="shared" si="18"/>
        <v>0</v>
      </c>
      <c r="X23" s="38"/>
      <c r="Y23" s="38"/>
      <c r="Z23" s="38">
        <f t="shared" si="19"/>
        <v>0</v>
      </c>
      <c r="AA23" s="38"/>
      <c r="AB23" s="38"/>
      <c r="AC23" s="38">
        <f t="shared" si="20"/>
        <v>0</v>
      </c>
      <c r="AD23" s="38"/>
      <c r="AE23" s="38"/>
      <c r="AF23" s="38">
        <f t="shared" si="21"/>
        <v>0</v>
      </c>
      <c r="AG23" s="38"/>
      <c r="AH23" s="38"/>
      <c r="AI23" s="38">
        <f t="shared" si="22"/>
        <v>0</v>
      </c>
      <c r="AJ23" s="38"/>
      <c r="AK23" s="38"/>
      <c r="AL23" s="38">
        <f t="shared" si="23"/>
        <v>0</v>
      </c>
      <c r="AM23" s="38"/>
      <c r="AN23" s="38">
        <f t="shared" si="24"/>
        <v>0</v>
      </c>
      <c r="AO23" s="38">
        <f t="shared" si="24"/>
        <v>0</v>
      </c>
    </row>
    <row r="24" spans="1:41" ht="19.5" customHeight="1">
      <c r="A24" s="111"/>
      <c r="B24" s="64" t="s">
        <v>116</v>
      </c>
      <c r="C24" s="38"/>
      <c r="D24" s="38"/>
      <c r="E24" s="38">
        <f t="shared" si="25"/>
        <v>0</v>
      </c>
      <c r="F24" s="38"/>
      <c r="G24" s="38"/>
      <c r="H24" s="38">
        <f t="shared" si="13"/>
        <v>0</v>
      </c>
      <c r="I24" s="38"/>
      <c r="J24" s="38"/>
      <c r="K24" s="38">
        <f t="shared" si="14"/>
        <v>0</v>
      </c>
      <c r="L24" s="38"/>
      <c r="M24" s="38"/>
      <c r="N24" s="38">
        <f t="shared" si="15"/>
        <v>0</v>
      </c>
      <c r="O24" s="38"/>
      <c r="P24" s="38"/>
      <c r="Q24" s="38">
        <f t="shared" si="16"/>
        <v>0</v>
      </c>
      <c r="R24" s="38"/>
      <c r="S24" s="38"/>
      <c r="T24" s="38">
        <f t="shared" si="17"/>
        <v>0</v>
      </c>
      <c r="U24" s="38"/>
      <c r="V24" s="38"/>
      <c r="W24" s="38">
        <f t="shared" si="18"/>
        <v>0</v>
      </c>
      <c r="X24" s="38"/>
      <c r="Y24" s="38"/>
      <c r="Z24" s="38">
        <f t="shared" si="19"/>
        <v>0</v>
      </c>
      <c r="AA24" s="38"/>
      <c r="AB24" s="38"/>
      <c r="AC24" s="38">
        <f t="shared" si="20"/>
        <v>0</v>
      </c>
      <c r="AD24" s="38"/>
      <c r="AE24" s="38"/>
      <c r="AF24" s="38">
        <f t="shared" si="21"/>
        <v>0</v>
      </c>
      <c r="AG24" s="38"/>
      <c r="AH24" s="38"/>
      <c r="AI24" s="38">
        <f t="shared" si="22"/>
        <v>0</v>
      </c>
      <c r="AJ24" s="38"/>
      <c r="AK24" s="38"/>
      <c r="AL24" s="38">
        <f t="shared" si="23"/>
        <v>0</v>
      </c>
      <c r="AM24" s="38"/>
      <c r="AN24" s="38">
        <f t="shared" si="24"/>
        <v>0</v>
      </c>
      <c r="AO24" s="38">
        <f t="shared" si="24"/>
        <v>0</v>
      </c>
    </row>
    <row r="25" spans="1:41" ht="19.5" customHeight="1">
      <c r="A25" s="111"/>
      <c r="B25" s="64" t="s">
        <v>115</v>
      </c>
      <c r="C25" s="38"/>
      <c r="D25" s="38"/>
      <c r="E25" s="38">
        <f t="shared" si="25"/>
        <v>0</v>
      </c>
      <c r="F25" s="38"/>
      <c r="G25" s="38"/>
      <c r="H25" s="38">
        <f t="shared" si="13"/>
        <v>0</v>
      </c>
      <c r="I25" s="38"/>
      <c r="J25" s="38"/>
      <c r="K25" s="38">
        <f t="shared" si="14"/>
        <v>0</v>
      </c>
      <c r="L25" s="38"/>
      <c r="M25" s="38"/>
      <c r="N25" s="38">
        <f t="shared" si="15"/>
        <v>0</v>
      </c>
      <c r="O25" s="38"/>
      <c r="P25" s="38"/>
      <c r="Q25" s="38">
        <f t="shared" si="16"/>
        <v>0</v>
      </c>
      <c r="R25" s="38"/>
      <c r="S25" s="38"/>
      <c r="T25" s="38">
        <f t="shared" si="17"/>
        <v>0</v>
      </c>
      <c r="U25" s="38"/>
      <c r="V25" s="38"/>
      <c r="W25" s="38">
        <f t="shared" si="18"/>
        <v>0</v>
      </c>
      <c r="X25" s="38"/>
      <c r="Y25" s="38"/>
      <c r="Z25" s="38">
        <f t="shared" si="19"/>
        <v>0</v>
      </c>
      <c r="AA25" s="38"/>
      <c r="AB25" s="38"/>
      <c r="AC25" s="38">
        <f t="shared" si="20"/>
        <v>0</v>
      </c>
      <c r="AD25" s="38"/>
      <c r="AE25" s="38"/>
      <c r="AF25" s="38">
        <f t="shared" si="21"/>
        <v>0</v>
      </c>
      <c r="AG25" s="38"/>
      <c r="AH25" s="38"/>
      <c r="AI25" s="38">
        <f t="shared" si="22"/>
        <v>0</v>
      </c>
      <c r="AJ25" s="38"/>
      <c r="AK25" s="38"/>
      <c r="AL25" s="38">
        <f t="shared" si="23"/>
        <v>0</v>
      </c>
      <c r="AM25" s="38"/>
      <c r="AN25" s="38">
        <f t="shared" si="24"/>
        <v>0</v>
      </c>
      <c r="AO25" s="38">
        <f t="shared" si="24"/>
        <v>0</v>
      </c>
    </row>
    <row r="26" spans="1:41" ht="19.5" customHeight="1" thickBot="1">
      <c r="A26" s="111"/>
      <c r="B26" s="64" t="s">
        <v>117</v>
      </c>
      <c r="C26" s="38"/>
      <c r="D26" s="38"/>
      <c r="E26" s="38">
        <f t="shared" si="25"/>
        <v>0</v>
      </c>
      <c r="F26" s="38"/>
      <c r="G26" s="38"/>
      <c r="H26" s="38">
        <f t="shared" si="13"/>
        <v>0</v>
      </c>
      <c r="I26" s="38"/>
      <c r="J26" s="38"/>
      <c r="K26" s="38">
        <f t="shared" si="14"/>
        <v>0</v>
      </c>
      <c r="L26" s="38"/>
      <c r="M26" s="38"/>
      <c r="N26" s="38">
        <f t="shared" si="15"/>
        <v>0</v>
      </c>
      <c r="O26" s="38"/>
      <c r="P26" s="38"/>
      <c r="Q26" s="38">
        <f t="shared" si="16"/>
        <v>0</v>
      </c>
      <c r="R26" s="38"/>
      <c r="S26" s="38"/>
      <c r="T26" s="38">
        <f t="shared" si="17"/>
        <v>0</v>
      </c>
      <c r="U26" s="38"/>
      <c r="V26" s="38"/>
      <c r="W26" s="38">
        <f t="shared" si="18"/>
        <v>0</v>
      </c>
      <c r="X26" s="38"/>
      <c r="Y26" s="38"/>
      <c r="Z26" s="38">
        <f t="shared" si="19"/>
        <v>0</v>
      </c>
      <c r="AA26" s="38"/>
      <c r="AB26" s="38"/>
      <c r="AC26" s="38">
        <f t="shared" si="20"/>
        <v>0</v>
      </c>
      <c r="AD26" s="38"/>
      <c r="AE26" s="38"/>
      <c r="AF26" s="38">
        <f t="shared" si="21"/>
        <v>0</v>
      </c>
      <c r="AG26" s="38"/>
      <c r="AH26" s="38"/>
      <c r="AI26" s="38">
        <f t="shared" si="22"/>
        <v>0</v>
      </c>
      <c r="AJ26" s="38"/>
      <c r="AK26" s="38"/>
      <c r="AL26" s="38">
        <f t="shared" si="23"/>
        <v>0</v>
      </c>
      <c r="AM26" s="38"/>
      <c r="AN26" s="38">
        <f t="shared" si="24"/>
        <v>0</v>
      </c>
      <c r="AO26" s="40">
        <f t="shared" si="24"/>
        <v>0</v>
      </c>
    </row>
    <row r="27" spans="1:41" ht="19.5" customHeight="1" thickBot="1">
      <c r="A27" s="112" t="s">
        <v>112</v>
      </c>
      <c r="B27" s="113"/>
      <c r="C27" s="38"/>
      <c r="D27" s="38">
        <f>SUM(D19:D26)</f>
        <v>0</v>
      </c>
      <c r="E27" s="38">
        <f>SUM(E19:E26)</f>
        <v>0</v>
      </c>
      <c r="F27" s="38"/>
      <c r="G27" s="38">
        <f>SUM(G19:G26)</f>
        <v>0</v>
      </c>
      <c r="H27" s="38">
        <f>SUM(H19:H26)</f>
        <v>0</v>
      </c>
      <c r="I27" s="38"/>
      <c r="J27" s="38">
        <f>SUM(J19:J26)</f>
        <v>0</v>
      </c>
      <c r="K27" s="38">
        <f>SUM(K19:K26)</f>
        <v>0</v>
      </c>
      <c r="L27" s="38"/>
      <c r="M27" s="38">
        <f>SUM(M19:M26)</f>
        <v>0</v>
      </c>
      <c r="N27" s="38">
        <f>SUM(N19:N26)</f>
        <v>0</v>
      </c>
      <c r="O27" s="38"/>
      <c r="P27" s="38">
        <f>SUM(P19:P26)</f>
        <v>0</v>
      </c>
      <c r="Q27" s="38">
        <f>SUM(Q19:Q26)</f>
        <v>0</v>
      </c>
      <c r="R27" s="38"/>
      <c r="S27" s="38">
        <f>SUM(S19:S26)</f>
        <v>0</v>
      </c>
      <c r="T27" s="38">
        <f>SUM(T19:T26)</f>
        <v>0</v>
      </c>
      <c r="U27" s="38"/>
      <c r="V27" s="38">
        <f>SUM(V19:V26)</f>
        <v>0</v>
      </c>
      <c r="W27" s="38">
        <f>SUM(W19:W26)</f>
        <v>0</v>
      </c>
      <c r="X27" s="38"/>
      <c r="Y27" s="38">
        <f>SUM(Y19:Y26)</f>
        <v>0</v>
      </c>
      <c r="Z27" s="38">
        <f>SUM(Z19:Z26)</f>
        <v>0</v>
      </c>
      <c r="AA27" s="38"/>
      <c r="AB27" s="38">
        <f>SUM(AB19:AB26)</f>
        <v>0</v>
      </c>
      <c r="AC27" s="38">
        <f>SUM(AC19:AC26)</f>
        <v>0</v>
      </c>
      <c r="AD27" s="38"/>
      <c r="AE27" s="38">
        <f>SUM(AE19:AE26)</f>
        <v>0</v>
      </c>
      <c r="AF27" s="38">
        <f>SUM(AF19:AF26)</f>
        <v>0</v>
      </c>
      <c r="AG27" s="38"/>
      <c r="AH27" s="38">
        <f>SUM(AH19:AH26)</f>
        <v>0</v>
      </c>
      <c r="AI27" s="38">
        <f>SUM(AI19:AI26)</f>
        <v>0</v>
      </c>
      <c r="AJ27" s="38"/>
      <c r="AK27" s="38">
        <f>SUM(AK19:AK26)</f>
        <v>0</v>
      </c>
      <c r="AL27" s="38">
        <f>SUM(AL19:AL26)</f>
        <v>0</v>
      </c>
      <c r="AM27" s="38"/>
      <c r="AN27" s="39">
        <f>SUM(AN19:AN26)</f>
        <v>0</v>
      </c>
      <c r="AO27" s="41">
        <f>SUM(AO19:AO26)</f>
        <v>0</v>
      </c>
    </row>
    <row r="28" ht="19.5" customHeight="1" thickBot="1">
      <c r="A28" s="42" t="s">
        <v>124</v>
      </c>
    </row>
    <row r="29" spans="37:41" ht="27" customHeight="1" thickBot="1">
      <c r="AK29" s="46"/>
      <c r="AL29" s="46"/>
      <c r="AM29" s="114" t="s">
        <v>127</v>
      </c>
      <c r="AN29" s="115"/>
      <c r="AO29" s="41">
        <f>AO13+AO27</f>
        <v>0</v>
      </c>
    </row>
    <row r="30" ht="19.5" customHeight="1"/>
    <row r="31" ht="19.5" customHeight="1"/>
    <row r="32" ht="19.5" customHeight="1"/>
    <row r="33" ht="19.5" customHeight="1"/>
    <row r="34" ht="19.5" customHeight="1"/>
  </sheetData>
  <sheetProtection/>
  <mergeCells count="38">
    <mergeCell ref="A19:A22"/>
    <mergeCell ref="A23:A26"/>
    <mergeCell ref="A27:B27"/>
    <mergeCell ref="AM29:AN29"/>
    <mergeCell ref="X17:Z17"/>
    <mergeCell ref="AA17:AC17"/>
    <mergeCell ref="AD17:AF17"/>
    <mergeCell ref="AG17:AI17"/>
    <mergeCell ref="AJ17:AL17"/>
    <mergeCell ref="AM17:AO17"/>
    <mergeCell ref="F17:H17"/>
    <mergeCell ref="I17:K17"/>
    <mergeCell ref="L17:N17"/>
    <mergeCell ref="O17:Q17"/>
    <mergeCell ref="R17:T17"/>
    <mergeCell ref="U17:W17"/>
    <mergeCell ref="A5:A8"/>
    <mergeCell ref="A9:A12"/>
    <mergeCell ref="A13:B13"/>
    <mergeCell ref="A17:A18"/>
    <mergeCell ref="B17:B18"/>
    <mergeCell ref="C17:E17"/>
    <mergeCell ref="X3:Z3"/>
    <mergeCell ref="AA3:AC3"/>
    <mergeCell ref="AD3:AF3"/>
    <mergeCell ref="AG3:AI3"/>
    <mergeCell ref="AJ3:AL3"/>
    <mergeCell ref="AM3:AO3"/>
    <mergeCell ref="AM2:AO2"/>
    <mergeCell ref="A3:A4"/>
    <mergeCell ref="B3:B4"/>
    <mergeCell ref="C3:E3"/>
    <mergeCell ref="F3:H3"/>
    <mergeCell ref="I3:K3"/>
    <mergeCell ref="L3:N3"/>
    <mergeCell ref="O3:Q3"/>
    <mergeCell ref="R3:T3"/>
    <mergeCell ref="U3:W3"/>
  </mergeCells>
  <printOptions/>
  <pageMargins left="0.5905511811023623" right="0.3937007874015748" top="0.3937007874015748" bottom="0.1968503937007874" header="0.31496062992125984" footer="0.31496062992125984"/>
  <pageSetup horizontalDpi="600" verticalDpi="600" orientation="landscape" paperSize="9" scale="95"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AO29"/>
  <sheetViews>
    <sheetView view="pageBreakPreview" zoomScaleSheetLayoutView="100" zoomScalePageLayoutView="0" workbookViewId="0" topLeftCell="A1">
      <selection activeCell="A29" sqref="A29"/>
    </sheetView>
  </sheetViews>
  <sheetFormatPr defaultColWidth="9.00390625" defaultRowHeight="13.5"/>
  <cols>
    <col min="1" max="1" width="10.75390625" style="0" customWidth="1"/>
    <col min="2" max="2" width="10.75390625" style="19" customWidth="1"/>
    <col min="3" max="3" width="12.75390625" style="0" customWidth="1"/>
    <col min="4" max="4" width="5.75390625" style="0" customWidth="1"/>
    <col min="5" max="6" width="12.75390625" style="0" customWidth="1"/>
    <col min="7" max="7" width="5.75390625" style="0" customWidth="1"/>
    <col min="8" max="9" width="12.75390625" style="0" customWidth="1"/>
    <col min="10" max="10" width="5.75390625" style="0" customWidth="1"/>
    <col min="11" max="12" width="12.75390625" style="0" customWidth="1"/>
    <col min="13" max="13" width="5.75390625" style="0" customWidth="1"/>
    <col min="14" max="15" width="12.75390625" style="0" customWidth="1"/>
    <col min="16" max="16" width="5.75390625" style="0" customWidth="1"/>
    <col min="17" max="18" width="12.75390625" style="0" customWidth="1"/>
    <col min="19" max="19" width="5.75390625" style="0" customWidth="1"/>
    <col min="20" max="21" width="12.75390625" style="0" customWidth="1"/>
    <col min="22" max="22" width="5.75390625" style="0" customWidth="1"/>
    <col min="23" max="24" width="12.75390625" style="0" customWidth="1"/>
    <col min="25" max="25" width="5.75390625" style="0" customWidth="1"/>
    <col min="26" max="27" width="12.75390625" style="0" customWidth="1"/>
    <col min="28" max="28" width="5.75390625" style="0" customWidth="1"/>
    <col min="29" max="30" width="12.75390625" style="0" customWidth="1"/>
    <col min="31" max="31" width="5.75390625" style="0" customWidth="1"/>
    <col min="32" max="33" width="12.75390625" style="0" customWidth="1"/>
    <col min="34" max="34" width="5.75390625" style="0" customWidth="1"/>
    <col min="35" max="36" width="12.75390625" style="0" customWidth="1"/>
    <col min="37" max="37" width="5.75390625" style="0" customWidth="1"/>
    <col min="38" max="39" width="12.75390625" style="0" customWidth="1"/>
    <col min="40" max="40" width="5.75390625" style="0" customWidth="1"/>
    <col min="41" max="41" width="12.75390625" style="0" customWidth="1"/>
  </cols>
  <sheetData>
    <row r="1" ht="19.5" customHeight="1">
      <c r="A1" s="51" t="s">
        <v>139</v>
      </c>
    </row>
    <row r="2" spans="1:41" ht="19.5" customHeight="1">
      <c r="A2" s="32" t="s">
        <v>134</v>
      </c>
      <c r="AM2" s="107" t="s">
        <v>128</v>
      </c>
      <c r="AN2" s="107"/>
      <c r="AO2" s="107"/>
    </row>
    <row r="3" spans="1:41" ht="19.5" customHeight="1">
      <c r="A3" s="108" t="s">
        <v>119</v>
      </c>
      <c r="B3" s="108" t="s">
        <v>120</v>
      </c>
      <c r="C3" s="110" t="s">
        <v>100</v>
      </c>
      <c r="D3" s="110"/>
      <c r="E3" s="110"/>
      <c r="F3" s="110" t="s">
        <v>101</v>
      </c>
      <c r="G3" s="110"/>
      <c r="H3" s="110"/>
      <c r="I3" s="110" t="s">
        <v>102</v>
      </c>
      <c r="J3" s="110"/>
      <c r="K3" s="110"/>
      <c r="L3" s="110" t="s">
        <v>103</v>
      </c>
      <c r="M3" s="110"/>
      <c r="N3" s="110"/>
      <c r="O3" s="110" t="s">
        <v>104</v>
      </c>
      <c r="P3" s="110"/>
      <c r="Q3" s="110"/>
      <c r="R3" s="110" t="s">
        <v>105</v>
      </c>
      <c r="S3" s="110"/>
      <c r="T3" s="110"/>
      <c r="U3" s="110" t="s">
        <v>106</v>
      </c>
      <c r="V3" s="110"/>
      <c r="W3" s="110"/>
      <c r="X3" s="110" t="s">
        <v>107</v>
      </c>
      <c r="Y3" s="110"/>
      <c r="Z3" s="110"/>
      <c r="AA3" s="110" t="s">
        <v>108</v>
      </c>
      <c r="AB3" s="110"/>
      <c r="AC3" s="110"/>
      <c r="AD3" s="110" t="s">
        <v>109</v>
      </c>
      <c r="AE3" s="110"/>
      <c r="AF3" s="110"/>
      <c r="AG3" s="110" t="s">
        <v>110</v>
      </c>
      <c r="AH3" s="110"/>
      <c r="AI3" s="110"/>
      <c r="AJ3" s="110" t="s">
        <v>111</v>
      </c>
      <c r="AK3" s="110"/>
      <c r="AL3" s="110"/>
      <c r="AM3" s="110" t="s">
        <v>112</v>
      </c>
      <c r="AN3" s="110"/>
      <c r="AO3" s="110"/>
    </row>
    <row r="4" spans="1:41" ht="32.25" customHeight="1">
      <c r="A4" s="109"/>
      <c r="B4" s="109"/>
      <c r="C4" s="44" t="s">
        <v>123</v>
      </c>
      <c r="D4" s="45" t="s">
        <v>113</v>
      </c>
      <c r="E4" s="45" t="s">
        <v>118</v>
      </c>
      <c r="F4" s="44" t="s">
        <v>123</v>
      </c>
      <c r="G4" s="45" t="s">
        <v>113</v>
      </c>
      <c r="H4" s="45" t="s">
        <v>118</v>
      </c>
      <c r="I4" s="44" t="s">
        <v>123</v>
      </c>
      <c r="J4" s="45" t="s">
        <v>113</v>
      </c>
      <c r="K4" s="45" t="s">
        <v>118</v>
      </c>
      <c r="L4" s="44" t="s">
        <v>123</v>
      </c>
      <c r="M4" s="45" t="s">
        <v>113</v>
      </c>
      <c r="N4" s="45" t="s">
        <v>118</v>
      </c>
      <c r="O4" s="44" t="s">
        <v>123</v>
      </c>
      <c r="P4" s="45" t="s">
        <v>113</v>
      </c>
      <c r="Q4" s="45" t="s">
        <v>118</v>
      </c>
      <c r="R4" s="44" t="s">
        <v>123</v>
      </c>
      <c r="S4" s="45" t="s">
        <v>113</v>
      </c>
      <c r="T4" s="45" t="s">
        <v>118</v>
      </c>
      <c r="U4" s="44" t="s">
        <v>123</v>
      </c>
      <c r="V4" s="45" t="s">
        <v>113</v>
      </c>
      <c r="W4" s="45" t="s">
        <v>118</v>
      </c>
      <c r="X4" s="44" t="s">
        <v>123</v>
      </c>
      <c r="Y4" s="45" t="s">
        <v>113</v>
      </c>
      <c r="Z4" s="45" t="s">
        <v>118</v>
      </c>
      <c r="AA4" s="44" t="s">
        <v>123</v>
      </c>
      <c r="AB4" s="45" t="s">
        <v>113</v>
      </c>
      <c r="AC4" s="45" t="s">
        <v>118</v>
      </c>
      <c r="AD4" s="44" t="s">
        <v>123</v>
      </c>
      <c r="AE4" s="45" t="s">
        <v>113</v>
      </c>
      <c r="AF4" s="45" t="s">
        <v>118</v>
      </c>
      <c r="AG4" s="44" t="s">
        <v>123</v>
      </c>
      <c r="AH4" s="45" t="s">
        <v>113</v>
      </c>
      <c r="AI4" s="45" t="s">
        <v>118</v>
      </c>
      <c r="AJ4" s="44" t="s">
        <v>123</v>
      </c>
      <c r="AK4" s="45" t="s">
        <v>113</v>
      </c>
      <c r="AL4" s="45" t="s">
        <v>118</v>
      </c>
      <c r="AM4" s="44" t="s">
        <v>123</v>
      </c>
      <c r="AN4" s="45" t="s">
        <v>113</v>
      </c>
      <c r="AO4" s="45" t="s">
        <v>118</v>
      </c>
    </row>
    <row r="5" spans="1:41" ht="19.5" customHeight="1">
      <c r="A5" s="111" t="s">
        <v>121</v>
      </c>
      <c r="B5" s="64" t="s">
        <v>114</v>
      </c>
      <c r="C5" s="38">
        <v>28620</v>
      </c>
      <c r="D5" s="38">
        <v>6</v>
      </c>
      <c r="E5" s="38">
        <f>C5*D5</f>
        <v>171720</v>
      </c>
      <c r="F5" s="38">
        <v>28620</v>
      </c>
      <c r="G5" s="38">
        <v>6</v>
      </c>
      <c r="H5" s="38">
        <f>F5*G5</f>
        <v>171720</v>
      </c>
      <c r="I5" s="38">
        <v>28620</v>
      </c>
      <c r="J5" s="38">
        <v>7</v>
      </c>
      <c r="K5" s="38">
        <f>I5*J5</f>
        <v>200340</v>
      </c>
      <c r="L5" s="38">
        <v>28620</v>
      </c>
      <c r="M5" s="38">
        <v>7</v>
      </c>
      <c r="N5" s="38">
        <f>L5*M5</f>
        <v>200340</v>
      </c>
      <c r="O5" s="38">
        <v>28620</v>
      </c>
      <c r="P5" s="38">
        <v>7</v>
      </c>
      <c r="Q5" s="38">
        <f>O5*P5</f>
        <v>200340</v>
      </c>
      <c r="R5" s="38">
        <v>28620</v>
      </c>
      <c r="S5" s="38">
        <v>7</v>
      </c>
      <c r="T5" s="38">
        <f>R5*S5</f>
        <v>200340</v>
      </c>
      <c r="U5" s="38">
        <v>30210</v>
      </c>
      <c r="V5" s="38">
        <v>7</v>
      </c>
      <c r="W5" s="38">
        <f>U5*V5</f>
        <v>211470</v>
      </c>
      <c r="X5" s="38">
        <v>30210</v>
      </c>
      <c r="Y5" s="38">
        <v>7</v>
      </c>
      <c r="Z5" s="38">
        <f>X5*Y5</f>
        <v>211470</v>
      </c>
      <c r="AA5" s="38">
        <v>30210</v>
      </c>
      <c r="AB5" s="38">
        <v>7</v>
      </c>
      <c r="AC5" s="38">
        <f>AA5*AB5</f>
        <v>211470</v>
      </c>
      <c r="AD5" s="38">
        <v>30210</v>
      </c>
      <c r="AE5" s="38">
        <v>7</v>
      </c>
      <c r="AF5" s="38">
        <f>AD5*AE5</f>
        <v>211470</v>
      </c>
      <c r="AG5" s="38">
        <v>30210</v>
      </c>
      <c r="AH5" s="38">
        <v>8</v>
      </c>
      <c r="AI5" s="38">
        <f>AG5*AH5</f>
        <v>241680</v>
      </c>
      <c r="AJ5" s="38">
        <v>30210</v>
      </c>
      <c r="AK5" s="38">
        <v>8</v>
      </c>
      <c r="AL5" s="38">
        <f>AJ5*AK5</f>
        <v>241680</v>
      </c>
      <c r="AM5" s="38"/>
      <c r="AN5" s="38">
        <f>D5+G5+J5+M5+P5+S5+V5+Y5+AB5+AE5+AH5+AK5</f>
        <v>84</v>
      </c>
      <c r="AO5" s="38">
        <f>E5+H5+K5+N5+Q5+T5+W5+Z5+AC5+AF5+AI5+AL5</f>
        <v>2474040</v>
      </c>
    </row>
    <row r="6" spans="1:41" ht="19.5" customHeight="1">
      <c r="A6" s="111"/>
      <c r="B6" s="64" t="s">
        <v>126</v>
      </c>
      <c r="C6" s="38">
        <v>16740</v>
      </c>
      <c r="D6" s="38">
        <v>12</v>
      </c>
      <c r="E6" s="38">
        <f aca="true" t="shared" si="0" ref="E6:E12">C6*D6</f>
        <v>200880</v>
      </c>
      <c r="F6" s="38">
        <v>16740</v>
      </c>
      <c r="G6" s="38">
        <v>12</v>
      </c>
      <c r="H6" s="38">
        <f aca="true" t="shared" si="1" ref="H6:H12">F6*G6</f>
        <v>200880</v>
      </c>
      <c r="I6" s="38">
        <v>16740</v>
      </c>
      <c r="J6" s="38">
        <v>12</v>
      </c>
      <c r="K6" s="38">
        <f aca="true" t="shared" si="2" ref="K6:K12">I6*J6</f>
        <v>200880</v>
      </c>
      <c r="L6" s="38">
        <v>16740</v>
      </c>
      <c r="M6" s="38">
        <v>12</v>
      </c>
      <c r="N6" s="38">
        <f aca="true" t="shared" si="3" ref="N6:N12">L6*M6</f>
        <v>200880</v>
      </c>
      <c r="O6" s="38">
        <v>16740</v>
      </c>
      <c r="P6" s="38">
        <v>12</v>
      </c>
      <c r="Q6" s="38">
        <f aca="true" t="shared" si="4" ref="Q6:Q12">O6*P6</f>
        <v>200880</v>
      </c>
      <c r="R6" s="38">
        <v>16740</v>
      </c>
      <c r="S6" s="38">
        <v>12</v>
      </c>
      <c r="T6" s="38">
        <f aca="true" t="shared" si="5" ref="T6:T12">R6*S6</f>
        <v>200880</v>
      </c>
      <c r="U6" s="38">
        <v>17670</v>
      </c>
      <c r="V6" s="38">
        <v>13</v>
      </c>
      <c r="W6" s="38">
        <f aca="true" t="shared" si="6" ref="W6:W12">U6*V6</f>
        <v>229710</v>
      </c>
      <c r="X6" s="38">
        <v>17670</v>
      </c>
      <c r="Y6" s="38">
        <v>13</v>
      </c>
      <c r="Z6" s="38">
        <f aca="true" t="shared" si="7" ref="Z6:Z12">X6*Y6</f>
        <v>229710</v>
      </c>
      <c r="AA6" s="38">
        <v>17670</v>
      </c>
      <c r="AB6" s="38">
        <v>13</v>
      </c>
      <c r="AC6" s="38">
        <f aca="true" t="shared" si="8" ref="AC6:AC12">AA6*AB6</f>
        <v>229710</v>
      </c>
      <c r="AD6" s="38">
        <v>17670</v>
      </c>
      <c r="AE6" s="38">
        <v>13</v>
      </c>
      <c r="AF6" s="38">
        <f aca="true" t="shared" si="9" ref="AF6:AF12">AD6*AE6</f>
        <v>229710</v>
      </c>
      <c r="AG6" s="38">
        <v>17670</v>
      </c>
      <c r="AH6" s="38">
        <v>13</v>
      </c>
      <c r="AI6" s="38">
        <f aca="true" t="shared" si="10" ref="AI6:AI12">AG6*AH6</f>
        <v>229710</v>
      </c>
      <c r="AJ6" s="38">
        <v>17670</v>
      </c>
      <c r="AK6" s="38">
        <v>13</v>
      </c>
      <c r="AL6" s="38">
        <f aca="true" t="shared" si="11" ref="AL6:AL12">AJ6*AK6</f>
        <v>229710</v>
      </c>
      <c r="AM6" s="38"/>
      <c r="AN6" s="38">
        <f aca="true" t="shared" si="12" ref="AN6:AO12">D6+G6+J6+M6+P6+S6+V6+Y6+AB6+AE6+AH6+AK6</f>
        <v>150</v>
      </c>
      <c r="AO6" s="38">
        <f t="shared" si="12"/>
        <v>2583540</v>
      </c>
    </row>
    <row r="7" spans="1:41" ht="19.5" customHeight="1">
      <c r="A7" s="111"/>
      <c r="B7" s="64" t="s">
        <v>115</v>
      </c>
      <c r="C7" s="38">
        <v>8460</v>
      </c>
      <c r="D7" s="38">
        <v>15</v>
      </c>
      <c r="E7" s="38">
        <f t="shared" si="0"/>
        <v>126900</v>
      </c>
      <c r="F7" s="38">
        <v>8460</v>
      </c>
      <c r="G7" s="38">
        <v>15</v>
      </c>
      <c r="H7" s="38">
        <f t="shared" si="1"/>
        <v>126900</v>
      </c>
      <c r="I7" s="38">
        <v>8460</v>
      </c>
      <c r="J7" s="38">
        <v>15</v>
      </c>
      <c r="K7" s="38">
        <f t="shared" si="2"/>
        <v>126900</v>
      </c>
      <c r="L7" s="38">
        <v>8460</v>
      </c>
      <c r="M7" s="38">
        <v>15</v>
      </c>
      <c r="N7" s="38">
        <f t="shared" si="3"/>
        <v>126900</v>
      </c>
      <c r="O7" s="38">
        <v>8460</v>
      </c>
      <c r="P7" s="38">
        <v>15</v>
      </c>
      <c r="Q7" s="38">
        <f t="shared" si="4"/>
        <v>126900</v>
      </c>
      <c r="R7" s="38">
        <v>8460</v>
      </c>
      <c r="S7" s="38">
        <v>15</v>
      </c>
      <c r="T7" s="38">
        <f t="shared" si="5"/>
        <v>126900</v>
      </c>
      <c r="U7" s="38">
        <v>8930</v>
      </c>
      <c r="V7" s="38">
        <v>15</v>
      </c>
      <c r="W7" s="38">
        <f t="shared" si="6"/>
        <v>133950</v>
      </c>
      <c r="X7" s="38">
        <v>8930</v>
      </c>
      <c r="Y7" s="38">
        <v>15</v>
      </c>
      <c r="Z7" s="38">
        <f t="shared" si="7"/>
        <v>133950</v>
      </c>
      <c r="AA7" s="38">
        <v>8930</v>
      </c>
      <c r="AB7" s="38">
        <v>15</v>
      </c>
      <c r="AC7" s="38">
        <f t="shared" si="8"/>
        <v>133950</v>
      </c>
      <c r="AD7" s="38">
        <v>8930</v>
      </c>
      <c r="AE7" s="38">
        <v>15</v>
      </c>
      <c r="AF7" s="38">
        <f t="shared" si="9"/>
        <v>133950</v>
      </c>
      <c r="AG7" s="38">
        <v>8930</v>
      </c>
      <c r="AH7" s="38">
        <v>15</v>
      </c>
      <c r="AI7" s="38">
        <f t="shared" si="10"/>
        <v>133950</v>
      </c>
      <c r="AJ7" s="38">
        <v>8930</v>
      </c>
      <c r="AK7" s="38">
        <v>15</v>
      </c>
      <c r="AL7" s="38">
        <f t="shared" si="11"/>
        <v>133950</v>
      </c>
      <c r="AM7" s="38"/>
      <c r="AN7" s="38">
        <f t="shared" si="12"/>
        <v>180</v>
      </c>
      <c r="AO7" s="38">
        <f t="shared" si="12"/>
        <v>1565100</v>
      </c>
    </row>
    <row r="8" spans="1:41" ht="19.5" customHeight="1">
      <c r="A8" s="111"/>
      <c r="B8" s="64" t="s">
        <v>125</v>
      </c>
      <c r="C8" s="38">
        <v>7380</v>
      </c>
      <c r="D8" s="38">
        <v>25</v>
      </c>
      <c r="E8" s="38">
        <f t="shared" si="0"/>
        <v>184500</v>
      </c>
      <c r="F8" s="38">
        <v>7380</v>
      </c>
      <c r="G8" s="38">
        <v>25</v>
      </c>
      <c r="H8" s="38">
        <f t="shared" si="1"/>
        <v>184500</v>
      </c>
      <c r="I8" s="38">
        <v>7380</v>
      </c>
      <c r="J8" s="38">
        <v>25</v>
      </c>
      <c r="K8" s="38">
        <f t="shared" si="2"/>
        <v>184500</v>
      </c>
      <c r="L8" s="38">
        <v>7380</v>
      </c>
      <c r="M8" s="38">
        <v>25</v>
      </c>
      <c r="N8" s="38">
        <f t="shared" si="3"/>
        <v>184500</v>
      </c>
      <c r="O8" s="38">
        <v>7380</v>
      </c>
      <c r="P8" s="38">
        <v>25</v>
      </c>
      <c r="Q8" s="38">
        <f t="shared" si="4"/>
        <v>184500</v>
      </c>
      <c r="R8" s="38">
        <v>7380</v>
      </c>
      <c r="S8" s="38">
        <v>25</v>
      </c>
      <c r="T8" s="38">
        <f t="shared" si="5"/>
        <v>184500</v>
      </c>
      <c r="U8" s="38">
        <v>7790</v>
      </c>
      <c r="V8" s="38">
        <v>25</v>
      </c>
      <c r="W8" s="38">
        <f t="shared" si="6"/>
        <v>194750</v>
      </c>
      <c r="X8" s="38">
        <v>7790</v>
      </c>
      <c r="Y8" s="38">
        <v>25</v>
      </c>
      <c r="Z8" s="38">
        <f t="shared" si="7"/>
        <v>194750</v>
      </c>
      <c r="AA8" s="38">
        <v>7790</v>
      </c>
      <c r="AB8" s="38">
        <v>25</v>
      </c>
      <c r="AC8" s="38">
        <f t="shared" si="8"/>
        <v>194750</v>
      </c>
      <c r="AD8" s="38">
        <v>7790</v>
      </c>
      <c r="AE8" s="38">
        <v>25</v>
      </c>
      <c r="AF8" s="38">
        <f t="shared" si="9"/>
        <v>194750</v>
      </c>
      <c r="AG8" s="38">
        <v>7790</v>
      </c>
      <c r="AH8" s="38">
        <v>25</v>
      </c>
      <c r="AI8" s="38">
        <f t="shared" si="10"/>
        <v>194750</v>
      </c>
      <c r="AJ8" s="38">
        <v>7790</v>
      </c>
      <c r="AK8" s="38">
        <v>25</v>
      </c>
      <c r="AL8" s="38">
        <f t="shared" si="11"/>
        <v>194750</v>
      </c>
      <c r="AM8" s="38"/>
      <c r="AN8" s="38">
        <f t="shared" si="12"/>
        <v>300</v>
      </c>
      <c r="AO8" s="38">
        <f t="shared" si="12"/>
        <v>2275500</v>
      </c>
    </row>
    <row r="9" spans="1:41" ht="19.5" customHeight="1">
      <c r="A9" s="111" t="s">
        <v>122</v>
      </c>
      <c r="B9" s="64" t="s">
        <v>114</v>
      </c>
      <c r="C9" s="38">
        <v>27180</v>
      </c>
      <c r="D9" s="38">
        <v>0</v>
      </c>
      <c r="E9" s="38">
        <f t="shared" si="0"/>
        <v>0</v>
      </c>
      <c r="F9" s="38">
        <v>27180</v>
      </c>
      <c r="G9" s="38">
        <v>0</v>
      </c>
      <c r="H9" s="38">
        <f t="shared" si="1"/>
        <v>0</v>
      </c>
      <c r="I9" s="38">
        <v>27180</v>
      </c>
      <c r="J9" s="38">
        <v>0</v>
      </c>
      <c r="K9" s="38">
        <f t="shared" si="2"/>
        <v>0</v>
      </c>
      <c r="L9" s="38">
        <v>27180</v>
      </c>
      <c r="M9" s="38">
        <v>0</v>
      </c>
      <c r="N9" s="38">
        <f t="shared" si="3"/>
        <v>0</v>
      </c>
      <c r="O9" s="38">
        <v>27180</v>
      </c>
      <c r="P9" s="38">
        <v>0</v>
      </c>
      <c r="Q9" s="38">
        <f t="shared" si="4"/>
        <v>0</v>
      </c>
      <c r="R9" s="38">
        <v>27180</v>
      </c>
      <c r="S9" s="38">
        <v>0</v>
      </c>
      <c r="T9" s="38">
        <f t="shared" si="5"/>
        <v>0</v>
      </c>
      <c r="U9" s="38">
        <v>28690</v>
      </c>
      <c r="V9" s="38">
        <v>0</v>
      </c>
      <c r="W9" s="38">
        <f t="shared" si="6"/>
        <v>0</v>
      </c>
      <c r="X9" s="38">
        <v>28690</v>
      </c>
      <c r="Y9" s="38">
        <v>0</v>
      </c>
      <c r="Z9" s="38">
        <f t="shared" si="7"/>
        <v>0</v>
      </c>
      <c r="AA9" s="38">
        <v>28690</v>
      </c>
      <c r="AB9" s="38">
        <v>0</v>
      </c>
      <c r="AC9" s="38">
        <f t="shared" si="8"/>
        <v>0</v>
      </c>
      <c r="AD9" s="38">
        <v>28690</v>
      </c>
      <c r="AE9" s="38">
        <v>0</v>
      </c>
      <c r="AF9" s="38">
        <f t="shared" si="9"/>
        <v>0</v>
      </c>
      <c r="AG9" s="38">
        <v>28690</v>
      </c>
      <c r="AH9" s="38">
        <v>0</v>
      </c>
      <c r="AI9" s="38">
        <f t="shared" si="10"/>
        <v>0</v>
      </c>
      <c r="AJ9" s="38">
        <v>28690</v>
      </c>
      <c r="AK9" s="38">
        <v>0</v>
      </c>
      <c r="AL9" s="38">
        <f t="shared" si="11"/>
        <v>0</v>
      </c>
      <c r="AM9" s="38"/>
      <c r="AN9" s="38">
        <f t="shared" si="12"/>
        <v>0</v>
      </c>
      <c r="AO9" s="38">
        <f t="shared" si="12"/>
        <v>0</v>
      </c>
    </row>
    <row r="10" spans="1:41" ht="19.5" customHeight="1">
      <c r="A10" s="111"/>
      <c r="B10" s="64" t="s">
        <v>116</v>
      </c>
      <c r="C10" s="38">
        <v>15300</v>
      </c>
      <c r="D10" s="38">
        <v>1</v>
      </c>
      <c r="E10" s="38">
        <f t="shared" si="0"/>
        <v>15300</v>
      </c>
      <c r="F10" s="38">
        <v>15300</v>
      </c>
      <c r="G10" s="38">
        <v>1</v>
      </c>
      <c r="H10" s="38">
        <f t="shared" si="1"/>
        <v>15300</v>
      </c>
      <c r="I10" s="38">
        <v>15300</v>
      </c>
      <c r="J10" s="38">
        <v>1</v>
      </c>
      <c r="K10" s="38">
        <f t="shared" si="2"/>
        <v>15300</v>
      </c>
      <c r="L10" s="38">
        <v>15300</v>
      </c>
      <c r="M10" s="38">
        <v>1</v>
      </c>
      <c r="N10" s="38">
        <f t="shared" si="3"/>
        <v>15300</v>
      </c>
      <c r="O10" s="38">
        <v>15300</v>
      </c>
      <c r="P10" s="38">
        <v>1</v>
      </c>
      <c r="Q10" s="38">
        <f t="shared" si="4"/>
        <v>15300</v>
      </c>
      <c r="R10" s="38">
        <v>15300</v>
      </c>
      <c r="S10" s="38">
        <v>1</v>
      </c>
      <c r="T10" s="38">
        <f t="shared" si="5"/>
        <v>15300</v>
      </c>
      <c r="U10" s="38">
        <v>16150</v>
      </c>
      <c r="V10" s="38">
        <v>1</v>
      </c>
      <c r="W10" s="38">
        <f t="shared" si="6"/>
        <v>16150</v>
      </c>
      <c r="X10" s="38">
        <v>16150</v>
      </c>
      <c r="Y10" s="38">
        <v>1</v>
      </c>
      <c r="Z10" s="38">
        <f t="shared" si="7"/>
        <v>16150</v>
      </c>
      <c r="AA10" s="38">
        <v>16150</v>
      </c>
      <c r="AB10" s="38">
        <v>1</v>
      </c>
      <c r="AC10" s="38">
        <f t="shared" si="8"/>
        <v>16150</v>
      </c>
      <c r="AD10" s="38">
        <v>16150</v>
      </c>
      <c r="AE10" s="38">
        <v>1</v>
      </c>
      <c r="AF10" s="38">
        <f t="shared" si="9"/>
        <v>16150</v>
      </c>
      <c r="AG10" s="38">
        <v>16150</v>
      </c>
      <c r="AH10" s="38">
        <v>1</v>
      </c>
      <c r="AI10" s="38">
        <f t="shared" si="10"/>
        <v>16150</v>
      </c>
      <c r="AJ10" s="38">
        <v>16150</v>
      </c>
      <c r="AK10" s="38">
        <v>1</v>
      </c>
      <c r="AL10" s="38">
        <f t="shared" si="11"/>
        <v>16150</v>
      </c>
      <c r="AM10" s="38"/>
      <c r="AN10" s="38">
        <f t="shared" si="12"/>
        <v>12</v>
      </c>
      <c r="AO10" s="38">
        <f t="shared" si="12"/>
        <v>188700</v>
      </c>
    </row>
    <row r="11" spans="1:41" ht="19.5" customHeight="1">
      <c r="A11" s="111"/>
      <c r="B11" s="64" t="s">
        <v>115</v>
      </c>
      <c r="C11" s="38">
        <v>7020</v>
      </c>
      <c r="D11" s="38">
        <v>0</v>
      </c>
      <c r="E11" s="38">
        <f t="shared" si="0"/>
        <v>0</v>
      </c>
      <c r="F11" s="38">
        <v>7020</v>
      </c>
      <c r="G11" s="38">
        <v>0</v>
      </c>
      <c r="H11" s="38">
        <f t="shared" si="1"/>
        <v>0</v>
      </c>
      <c r="I11" s="38">
        <v>7020</v>
      </c>
      <c r="J11" s="38">
        <v>0</v>
      </c>
      <c r="K11" s="38">
        <f t="shared" si="2"/>
        <v>0</v>
      </c>
      <c r="L11" s="38">
        <v>7020</v>
      </c>
      <c r="M11" s="38">
        <v>0</v>
      </c>
      <c r="N11" s="38">
        <f t="shared" si="3"/>
        <v>0</v>
      </c>
      <c r="O11" s="38">
        <v>7020</v>
      </c>
      <c r="P11" s="38">
        <v>0</v>
      </c>
      <c r="Q11" s="38">
        <f t="shared" si="4"/>
        <v>0</v>
      </c>
      <c r="R11" s="38">
        <v>7020</v>
      </c>
      <c r="S11" s="38">
        <v>0</v>
      </c>
      <c r="T11" s="38">
        <f t="shared" si="5"/>
        <v>0</v>
      </c>
      <c r="U11" s="38">
        <v>7410</v>
      </c>
      <c r="V11" s="38">
        <v>0</v>
      </c>
      <c r="W11" s="38">
        <f t="shared" si="6"/>
        <v>0</v>
      </c>
      <c r="X11" s="38">
        <v>7410</v>
      </c>
      <c r="Y11" s="38">
        <v>0</v>
      </c>
      <c r="Z11" s="38">
        <f t="shared" si="7"/>
        <v>0</v>
      </c>
      <c r="AA11" s="38">
        <v>7410</v>
      </c>
      <c r="AB11" s="38">
        <v>0</v>
      </c>
      <c r="AC11" s="38">
        <f t="shared" si="8"/>
        <v>0</v>
      </c>
      <c r="AD11" s="38">
        <v>7410</v>
      </c>
      <c r="AE11" s="38">
        <v>0</v>
      </c>
      <c r="AF11" s="38">
        <f t="shared" si="9"/>
        <v>0</v>
      </c>
      <c r="AG11" s="38">
        <v>7410</v>
      </c>
      <c r="AH11" s="38">
        <v>0</v>
      </c>
      <c r="AI11" s="38">
        <f t="shared" si="10"/>
        <v>0</v>
      </c>
      <c r="AJ11" s="38">
        <v>7410</v>
      </c>
      <c r="AK11" s="38">
        <v>0</v>
      </c>
      <c r="AL11" s="38">
        <f t="shared" si="11"/>
        <v>0</v>
      </c>
      <c r="AM11" s="38"/>
      <c r="AN11" s="38">
        <f t="shared" si="12"/>
        <v>0</v>
      </c>
      <c r="AO11" s="38">
        <f t="shared" si="12"/>
        <v>0</v>
      </c>
    </row>
    <row r="12" spans="1:41" ht="19.5" customHeight="1" thickBot="1">
      <c r="A12" s="111"/>
      <c r="B12" s="64" t="s">
        <v>117</v>
      </c>
      <c r="C12" s="38">
        <v>5940</v>
      </c>
      <c r="D12" s="38">
        <v>1</v>
      </c>
      <c r="E12" s="38">
        <f t="shared" si="0"/>
        <v>5940</v>
      </c>
      <c r="F12" s="38">
        <v>5940</v>
      </c>
      <c r="G12" s="38">
        <v>1</v>
      </c>
      <c r="H12" s="38">
        <f t="shared" si="1"/>
        <v>5940</v>
      </c>
      <c r="I12" s="38">
        <v>5940</v>
      </c>
      <c r="J12" s="38">
        <v>1</v>
      </c>
      <c r="K12" s="38">
        <f t="shared" si="2"/>
        <v>5940</v>
      </c>
      <c r="L12" s="38">
        <v>5940</v>
      </c>
      <c r="M12" s="38">
        <v>1</v>
      </c>
      <c r="N12" s="38">
        <f t="shared" si="3"/>
        <v>5940</v>
      </c>
      <c r="O12" s="38">
        <v>5940</v>
      </c>
      <c r="P12" s="38">
        <v>1</v>
      </c>
      <c r="Q12" s="38">
        <f t="shared" si="4"/>
        <v>5940</v>
      </c>
      <c r="R12" s="38">
        <v>5940</v>
      </c>
      <c r="S12" s="38">
        <v>1</v>
      </c>
      <c r="T12" s="38">
        <f t="shared" si="5"/>
        <v>5940</v>
      </c>
      <c r="U12" s="38">
        <v>6270</v>
      </c>
      <c r="V12" s="38">
        <v>1</v>
      </c>
      <c r="W12" s="38">
        <f t="shared" si="6"/>
        <v>6270</v>
      </c>
      <c r="X12" s="38">
        <v>6270</v>
      </c>
      <c r="Y12" s="38">
        <v>1</v>
      </c>
      <c r="Z12" s="38">
        <f t="shared" si="7"/>
        <v>6270</v>
      </c>
      <c r="AA12" s="38">
        <v>6270</v>
      </c>
      <c r="AB12" s="38">
        <v>1</v>
      </c>
      <c r="AC12" s="38">
        <f t="shared" si="8"/>
        <v>6270</v>
      </c>
      <c r="AD12" s="38">
        <v>6270</v>
      </c>
      <c r="AE12" s="38">
        <v>1</v>
      </c>
      <c r="AF12" s="38">
        <f t="shared" si="9"/>
        <v>6270</v>
      </c>
      <c r="AG12" s="38">
        <v>6270</v>
      </c>
      <c r="AH12" s="38">
        <v>1</v>
      </c>
      <c r="AI12" s="38">
        <f t="shared" si="10"/>
        <v>6270</v>
      </c>
      <c r="AJ12" s="38">
        <v>6270</v>
      </c>
      <c r="AK12" s="38">
        <v>1</v>
      </c>
      <c r="AL12" s="38">
        <f t="shared" si="11"/>
        <v>6270</v>
      </c>
      <c r="AM12" s="38"/>
      <c r="AN12" s="38">
        <f t="shared" si="12"/>
        <v>12</v>
      </c>
      <c r="AO12" s="40">
        <f t="shared" si="12"/>
        <v>73260</v>
      </c>
    </row>
    <row r="13" spans="1:41" ht="19.5" customHeight="1" thickBot="1">
      <c r="A13" s="112" t="s">
        <v>112</v>
      </c>
      <c r="B13" s="113"/>
      <c r="C13" s="38"/>
      <c r="D13" s="38">
        <f>SUM(D5:D12)</f>
        <v>60</v>
      </c>
      <c r="E13" s="38">
        <f>SUM(E5:E12)</f>
        <v>705240</v>
      </c>
      <c r="F13" s="38"/>
      <c r="G13" s="38">
        <f>SUM(G5:G12)</f>
        <v>60</v>
      </c>
      <c r="H13" s="38">
        <f>SUM(H5:H12)</f>
        <v>705240</v>
      </c>
      <c r="I13" s="38"/>
      <c r="J13" s="38">
        <f>SUM(J5:J12)</f>
        <v>61</v>
      </c>
      <c r="K13" s="38">
        <f>SUM(K5:K12)</f>
        <v>733860</v>
      </c>
      <c r="L13" s="38"/>
      <c r="M13" s="38">
        <f>SUM(M5:M12)</f>
        <v>61</v>
      </c>
      <c r="N13" s="38">
        <f>SUM(N5:N12)</f>
        <v>733860</v>
      </c>
      <c r="O13" s="38"/>
      <c r="P13" s="38">
        <f>SUM(P5:P12)</f>
        <v>61</v>
      </c>
      <c r="Q13" s="38">
        <f>SUM(Q5:Q12)</f>
        <v>733860</v>
      </c>
      <c r="R13" s="38"/>
      <c r="S13" s="38">
        <f>SUM(S5:S12)</f>
        <v>61</v>
      </c>
      <c r="T13" s="38">
        <f>SUM(T5:T12)</f>
        <v>733860</v>
      </c>
      <c r="U13" s="38"/>
      <c r="V13" s="38">
        <f>SUM(V5:V12)</f>
        <v>62</v>
      </c>
      <c r="W13" s="38">
        <f>SUM(W5:W12)</f>
        <v>792300</v>
      </c>
      <c r="X13" s="38"/>
      <c r="Y13" s="38">
        <f>SUM(Y5:Y12)</f>
        <v>62</v>
      </c>
      <c r="Z13" s="38">
        <f>SUM(Z5:Z12)</f>
        <v>792300</v>
      </c>
      <c r="AA13" s="38"/>
      <c r="AB13" s="38">
        <f>SUM(AB5:AB12)</f>
        <v>62</v>
      </c>
      <c r="AC13" s="38">
        <f>SUM(AC5:AC12)</f>
        <v>792300</v>
      </c>
      <c r="AD13" s="38"/>
      <c r="AE13" s="38">
        <f>SUM(AE5:AE12)</f>
        <v>62</v>
      </c>
      <c r="AF13" s="38">
        <f>SUM(AF5:AF12)</f>
        <v>792300</v>
      </c>
      <c r="AG13" s="38"/>
      <c r="AH13" s="38">
        <f>SUM(AH5:AH12)</f>
        <v>63</v>
      </c>
      <c r="AI13" s="38">
        <f>SUM(AI5:AI12)</f>
        <v>822510</v>
      </c>
      <c r="AJ13" s="38"/>
      <c r="AK13" s="38">
        <f>SUM(AK5:AK12)</f>
        <v>63</v>
      </c>
      <c r="AL13" s="38">
        <f>SUM(AL5:AL12)</f>
        <v>822510</v>
      </c>
      <c r="AM13" s="38"/>
      <c r="AN13" s="39">
        <f>SUM(AN5:AN12)</f>
        <v>738</v>
      </c>
      <c r="AO13" s="41">
        <f>SUM(AO5:AO12)</f>
        <v>9160140</v>
      </c>
    </row>
    <row r="14" ht="19.5" customHeight="1">
      <c r="A14" s="42" t="s">
        <v>124</v>
      </c>
    </row>
    <row r="15" ht="19.5" customHeight="1"/>
    <row r="16" ht="19.5" customHeight="1">
      <c r="A16" s="32" t="s">
        <v>140</v>
      </c>
    </row>
    <row r="17" spans="1:41" ht="19.5" customHeight="1">
      <c r="A17" s="108" t="s">
        <v>119</v>
      </c>
      <c r="B17" s="108" t="s">
        <v>120</v>
      </c>
      <c r="C17" s="110" t="s">
        <v>100</v>
      </c>
      <c r="D17" s="110"/>
      <c r="E17" s="110"/>
      <c r="F17" s="110" t="s">
        <v>101</v>
      </c>
      <c r="G17" s="110"/>
      <c r="H17" s="110"/>
      <c r="I17" s="110" t="s">
        <v>102</v>
      </c>
      <c r="J17" s="110"/>
      <c r="K17" s="110"/>
      <c r="L17" s="110" t="s">
        <v>103</v>
      </c>
      <c r="M17" s="110"/>
      <c r="N17" s="110"/>
      <c r="O17" s="110" t="s">
        <v>104</v>
      </c>
      <c r="P17" s="110"/>
      <c r="Q17" s="110"/>
      <c r="R17" s="110" t="s">
        <v>105</v>
      </c>
      <c r="S17" s="110"/>
      <c r="T17" s="110"/>
      <c r="U17" s="110" t="s">
        <v>106</v>
      </c>
      <c r="V17" s="110"/>
      <c r="W17" s="110"/>
      <c r="X17" s="110" t="s">
        <v>107</v>
      </c>
      <c r="Y17" s="110"/>
      <c r="Z17" s="110"/>
      <c r="AA17" s="110" t="s">
        <v>108</v>
      </c>
      <c r="AB17" s="110"/>
      <c r="AC17" s="110"/>
      <c r="AD17" s="110" t="s">
        <v>109</v>
      </c>
      <c r="AE17" s="110"/>
      <c r="AF17" s="110"/>
      <c r="AG17" s="110" t="s">
        <v>110</v>
      </c>
      <c r="AH17" s="110"/>
      <c r="AI17" s="110"/>
      <c r="AJ17" s="110" t="s">
        <v>111</v>
      </c>
      <c r="AK17" s="110"/>
      <c r="AL17" s="110"/>
      <c r="AM17" s="110" t="s">
        <v>112</v>
      </c>
      <c r="AN17" s="110"/>
      <c r="AO17" s="110"/>
    </row>
    <row r="18" spans="1:41" ht="32.25" customHeight="1">
      <c r="A18" s="109"/>
      <c r="B18" s="109"/>
      <c r="C18" s="44" t="s">
        <v>133</v>
      </c>
      <c r="D18" s="45" t="s">
        <v>113</v>
      </c>
      <c r="E18" s="45" t="s">
        <v>118</v>
      </c>
      <c r="F18" s="44" t="s">
        <v>133</v>
      </c>
      <c r="G18" s="45" t="s">
        <v>113</v>
      </c>
      <c r="H18" s="45" t="s">
        <v>118</v>
      </c>
      <c r="I18" s="44" t="s">
        <v>133</v>
      </c>
      <c r="J18" s="45" t="s">
        <v>113</v>
      </c>
      <c r="K18" s="45" t="s">
        <v>118</v>
      </c>
      <c r="L18" s="44" t="s">
        <v>133</v>
      </c>
      <c r="M18" s="45" t="s">
        <v>113</v>
      </c>
      <c r="N18" s="45" t="s">
        <v>118</v>
      </c>
      <c r="O18" s="44" t="s">
        <v>133</v>
      </c>
      <c r="P18" s="45" t="s">
        <v>113</v>
      </c>
      <c r="Q18" s="45" t="s">
        <v>118</v>
      </c>
      <c r="R18" s="44" t="s">
        <v>133</v>
      </c>
      <c r="S18" s="45" t="s">
        <v>113</v>
      </c>
      <c r="T18" s="45" t="s">
        <v>118</v>
      </c>
      <c r="U18" s="44" t="s">
        <v>133</v>
      </c>
      <c r="V18" s="45" t="s">
        <v>113</v>
      </c>
      <c r="W18" s="45" t="s">
        <v>118</v>
      </c>
      <c r="X18" s="44" t="s">
        <v>133</v>
      </c>
      <c r="Y18" s="45" t="s">
        <v>113</v>
      </c>
      <c r="Z18" s="45" t="s">
        <v>118</v>
      </c>
      <c r="AA18" s="44" t="s">
        <v>133</v>
      </c>
      <c r="AB18" s="45" t="s">
        <v>113</v>
      </c>
      <c r="AC18" s="45" t="s">
        <v>118</v>
      </c>
      <c r="AD18" s="44" t="s">
        <v>133</v>
      </c>
      <c r="AE18" s="45" t="s">
        <v>113</v>
      </c>
      <c r="AF18" s="45" t="s">
        <v>118</v>
      </c>
      <c r="AG18" s="44" t="s">
        <v>133</v>
      </c>
      <c r="AH18" s="45" t="s">
        <v>113</v>
      </c>
      <c r="AI18" s="45" t="s">
        <v>118</v>
      </c>
      <c r="AJ18" s="44" t="s">
        <v>133</v>
      </c>
      <c r="AK18" s="45" t="s">
        <v>113</v>
      </c>
      <c r="AL18" s="45" t="s">
        <v>118</v>
      </c>
      <c r="AM18" s="44" t="s">
        <v>133</v>
      </c>
      <c r="AN18" s="45" t="s">
        <v>113</v>
      </c>
      <c r="AO18" s="45" t="s">
        <v>118</v>
      </c>
    </row>
    <row r="19" spans="1:41" ht="19.5" customHeight="1">
      <c r="A19" s="111" t="s">
        <v>121</v>
      </c>
      <c r="B19" s="64" t="s">
        <v>114</v>
      </c>
      <c r="C19" s="38">
        <v>4360</v>
      </c>
      <c r="D19" s="38">
        <v>6</v>
      </c>
      <c r="E19" s="38">
        <f>C19*D19</f>
        <v>26160</v>
      </c>
      <c r="F19" s="38">
        <v>4360</v>
      </c>
      <c r="G19" s="38">
        <v>6</v>
      </c>
      <c r="H19" s="38">
        <f>F19*G19</f>
        <v>26160</v>
      </c>
      <c r="I19" s="38">
        <v>4360</v>
      </c>
      <c r="J19" s="38">
        <v>7</v>
      </c>
      <c r="K19" s="38">
        <f>I19*J19</f>
        <v>30520</v>
      </c>
      <c r="L19" s="38">
        <v>4360</v>
      </c>
      <c r="M19" s="38">
        <v>7</v>
      </c>
      <c r="N19" s="38">
        <f>L19*M19</f>
        <v>30520</v>
      </c>
      <c r="O19" s="38">
        <v>4360</v>
      </c>
      <c r="P19" s="38">
        <v>7</v>
      </c>
      <c r="Q19" s="38">
        <f>O19*P19</f>
        <v>30520</v>
      </c>
      <c r="R19" s="38">
        <v>4360</v>
      </c>
      <c r="S19" s="38">
        <v>7</v>
      </c>
      <c r="T19" s="38">
        <f>R19*S19</f>
        <v>30520</v>
      </c>
      <c r="U19" s="38">
        <v>3550</v>
      </c>
      <c r="V19" s="38">
        <v>7</v>
      </c>
      <c r="W19" s="38">
        <f>U19*V19</f>
        <v>24850</v>
      </c>
      <c r="X19" s="38">
        <v>3550</v>
      </c>
      <c r="Y19" s="38">
        <v>7</v>
      </c>
      <c r="Z19" s="38">
        <f>X19*Y19</f>
        <v>24850</v>
      </c>
      <c r="AA19" s="38">
        <v>3550</v>
      </c>
      <c r="AB19" s="38">
        <v>7</v>
      </c>
      <c r="AC19" s="38">
        <f>AA19*AB19</f>
        <v>24850</v>
      </c>
      <c r="AD19" s="38">
        <v>3550</v>
      </c>
      <c r="AE19" s="38">
        <v>7</v>
      </c>
      <c r="AF19" s="38">
        <f>AD19*AE19</f>
        <v>24850</v>
      </c>
      <c r="AG19" s="38">
        <v>3550</v>
      </c>
      <c r="AH19" s="38">
        <v>8</v>
      </c>
      <c r="AI19" s="38">
        <f>AG19*AH19</f>
        <v>28400</v>
      </c>
      <c r="AJ19" s="38">
        <v>3550</v>
      </c>
      <c r="AK19" s="38">
        <v>8</v>
      </c>
      <c r="AL19" s="38">
        <f>AJ19*AK19</f>
        <v>28400</v>
      </c>
      <c r="AM19" s="38"/>
      <c r="AN19" s="38">
        <f>D19+G19+J19+M19+P19+S19+V19+Y19+AB19+AE19+AH19+AK19</f>
        <v>84</v>
      </c>
      <c r="AO19" s="38">
        <f>E19+H19+K19+N19+Q19+T19+W19+Z19+AC19+AF19+AI19+AL19</f>
        <v>330600</v>
      </c>
    </row>
    <row r="20" spans="1:41" ht="19.5" customHeight="1">
      <c r="A20" s="111"/>
      <c r="B20" s="64" t="s">
        <v>126</v>
      </c>
      <c r="C20" s="38">
        <v>4360</v>
      </c>
      <c r="D20" s="38">
        <v>12</v>
      </c>
      <c r="E20" s="38">
        <f>C20*D20</f>
        <v>52320</v>
      </c>
      <c r="F20" s="38">
        <v>4360</v>
      </c>
      <c r="G20" s="38">
        <v>12</v>
      </c>
      <c r="H20" s="38">
        <f aca="true" t="shared" si="13" ref="H20:H26">F20*G20</f>
        <v>52320</v>
      </c>
      <c r="I20" s="38">
        <v>4360</v>
      </c>
      <c r="J20" s="38">
        <v>12</v>
      </c>
      <c r="K20" s="38">
        <f aca="true" t="shared" si="14" ref="K20:K26">I20*J20</f>
        <v>52320</v>
      </c>
      <c r="L20" s="38">
        <v>4360</v>
      </c>
      <c r="M20" s="38">
        <v>12</v>
      </c>
      <c r="N20" s="38">
        <f aca="true" t="shared" si="15" ref="N20:N26">L20*M20</f>
        <v>52320</v>
      </c>
      <c r="O20" s="38">
        <v>4360</v>
      </c>
      <c r="P20" s="38">
        <v>12</v>
      </c>
      <c r="Q20" s="38">
        <f aca="true" t="shared" si="16" ref="Q20:Q26">O20*P20</f>
        <v>52320</v>
      </c>
      <c r="R20" s="38">
        <v>4360</v>
      </c>
      <c r="S20" s="38">
        <v>12</v>
      </c>
      <c r="T20" s="38">
        <f aca="true" t="shared" si="17" ref="T20:T26">R20*S20</f>
        <v>52320</v>
      </c>
      <c r="U20" s="38">
        <v>3550</v>
      </c>
      <c r="V20" s="38">
        <v>13</v>
      </c>
      <c r="W20" s="38">
        <f aca="true" t="shared" si="18" ref="W20:W26">U20*V20</f>
        <v>46150</v>
      </c>
      <c r="X20" s="38">
        <v>3550</v>
      </c>
      <c r="Y20" s="38">
        <v>13</v>
      </c>
      <c r="Z20" s="38">
        <f aca="true" t="shared" si="19" ref="Z20:Z26">X20*Y20</f>
        <v>46150</v>
      </c>
      <c r="AA20" s="38">
        <v>3550</v>
      </c>
      <c r="AB20" s="38">
        <v>13</v>
      </c>
      <c r="AC20" s="38">
        <f aca="true" t="shared" si="20" ref="AC20:AC26">AA20*AB20</f>
        <v>46150</v>
      </c>
      <c r="AD20" s="38">
        <v>3550</v>
      </c>
      <c r="AE20" s="38">
        <v>13</v>
      </c>
      <c r="AF20" s="38">
        <f aca="true" t="shared" si="21" ref="AF20:AF26">AD20*AE20</f>
        <v>46150</v>
      </c>
      <c r="AG20" s="38">
        <v>3550</v>
      </c>
      <c r="AH20" s="38">
        <v>13</v>
      </c>
      <c r="AI20" s="38">
        <f aca="true" t="shared" si="22" ref="AI20:AI26">AG20*AH20</f>
        <v>46150</v>
      </c>
      <c r="AJ20" s="38">
        <v>3550</v>
      </c>
      <c r="AK20" s="38">
        <v>13</v>
      </c>
      <c r="AL20" s="38">
        <f aca="true" t="shared" si="23" ref="AL20:AL26">AJ20*AK20</f>
        <v>46150</v>
      </c>
      <c r="AM20" s="38"/>
      <c r="AN20" s="38">
        <f aca="true" t="shared" si="24" ref="AN20:AO26">D20+G20+J20+M20+P20+S20+V20+Y20+AB20+AE20+AH20+AK20</f>
        <v>150</v>
      </c>
      <c r="AO20" s="38">
        <f t="shared" si="24"/>
        <v>590820</v>
      </c>
    </row>
    <row r="21" spans="1:41" ht="19.5" customHeight="1">
      <c r="A21" s="111"/>
      <c r="B21" s="64" t="s">
        <v>115</v>
      </c>
      <c r="C21" s="38">
        <v>4360</v>
      </c>
      <c r="D21" s="38">
        <v>15</v>
      </c>
      <c r="E21" s="38">
        <f aca="true" t="shared" si="25" ref="E21:E26">C21*D21</f>
        <v>65400</v>
      </c>
      <c r="F21" s="38">
        <v>4360</v>
      </c>
      <c r="G21" s="38">
        <v>15</v>
      </c>
      <c r="H21" s="38">
        <f t="shared" si="13"/>
        <v>65400</v>
      </c>
      <c r="I21" s="38">
        <v>4360</v>
      </c>
      <c r="J21" s="38">
        <v>15</v>
      </c>
      <c r="K21" s="38">
        <f t="shared" si="14"/>
        <v>65400</v>
      </c>
      <c r="L21" s="38">
        <v>4360</v>
      </c>
      <c r="M21" s="38">
        <v>15</v>
      </c>
      <c r="N21" s="38">
        <f t="shared" si="15"/>
        <v>65400</v>
      </c>
      <c r="O21" s="38">
        <v>4360</v>
      </c>
      <c r="P21" s="38">
        <v>15</v>
      </c>
      <c r="Q21" s="38">
        <f t="shared" si="16"/>
        <v>65400</v>
      </c>
      <c r="R21" s="38">
        <v>4360</v>
      </c>
      <c r="S21" s="38">
        <v>15</v>
      </c>
      <c r="T21" s="38">
        <f t="shared" si="17"/>
        <v>65400</v>
      </c>
      <c r="U21" s="38">
        <v>3550</v>
      </c>
      <c r="V21" s="38">
        <v>15</v>
      </c>
      <c r="W21" s="38">
        <f t="shared" si="18"/>
        <v>53250</v>
      </c>
      <c r="X21" s="38">
        <v>3550</v>
      </c>
      <c r="Y21" s="38">
        <v>15</v>
      </c>
      <c r="Z21" s="38">
        <f t="shared" si="19"/>
        <v>53250</v>
      </c>
      <c r="AA21" s="38">
        <v>3550</v>
      </c>
      <c r="AB21" s="38">
        <v>15</v>
      </c>
      <c r="AC21" s="38">
        <f t="shared" si="20"/>
        <v>53250</v>
      </c>
      <c r="AD21" s="38">
        <v>3550</v>
      </c>
      <c r="AE21" s="38">
        <v>15</v>
      </c>
      <c r="AF21" s="38">
        <f t="shared" si="21"/>
        <v>53250</v>
      </c>
      <c r="AG21" s="38">
        <v>3550</v>
      </c>
      <c r="AH21" s="38">
        <v>15</v>
      </c>
      <c r="AI21" s="38">
        <f t="shared" si="22"/>
        <v>53250</v>
      </c>
      <c r="AJ21" s="38">
        <v>3550</v>
      </c>
      <c r="AK21" s="38">
        <v>15</v>
      </c>
      <c r="AL21" s="38">
        <f t="shared" si="23"/>
        <v>53250</v>
      </c>
      <c r="AM21" s="38"/>
      <c r="AN21" s="38">
        <f t="shared" si="24"/>
        <v>180</v>
      </c>
      <c r="AO21" s="38">
        <f t="shared" si="24"/>
        <v>711900</v>
      </c>
    </row>
    <row r="22" spans="1:41" ht="19.5" customHeight="1">
      <c r="A22" s="111"/>
      <c r="B22" s="64" t="s">
        <v>125</v>
      </c>
      <c r="C22" s="38">
        <v>4360</v>
      </c>
      <c r="D22" s="38">
        <v>25</v>
      </c>
      <c r="E22" s="38">
        <f t="shared" si="25"/>
        <v>109000</v>
      </c>
      <c r="F22" s="38">
        <v>4360</v>
      </c>
      <c r="G22" s="38">
        <v>25</v>
      </c>
      <c r="H22" s="38">
        <f t="shared" si="13"/>
        <v>109000</v>
      </c>
      <c r="I22" s="38">
        <v>4360</v>
      </c>
      <c r="J22" s="38">
        <v>25</v>
      </c>
      <c r="K22" s="38">
        <f t="shared" si="14"/>
        <v>109000</v>
      </c>
      <c r="L22" s="38">
        <v>4360</v>
      </c>
      <c r="M22" s="38">
        <v>25</v>
      </c>
      <c r="N22" s="38">
        <f t="shared" si="15"/>
        <v>109000</v>
      </c>
      <c r="O22" s="38">
        <v>4360</v>
      </c>
      <c r="P22" s="38">
        <v>25</v>
      </c>
      <c r="Q22" s="38">
        <f t="shared" si="16"/>
        <v>109000</v>
      </c>
      <c r="R22" s="38">
        <v>4360</v>
      </c>
      <c r="S22" s="38">
        <v>25</v>
      </c>
      <c r="T22" s="38">
        <f t="shared" si="17"/>
        <v>109000</v>
      </c>
      <c r="U22" s="38">
        <v>3550</v>
      </c>
      <c r="V22" s="38">
        <v>25</v>
      </c>
      <c r="W22" s="38">
        <f t="shared" si="18"/>
        <v>88750</v>
      </c>
      <c r="X22" s="38">
        <v>3550</v>
      </c>
      <c r="Y22" s="38">
        <v>25</v>
      </c>
      <c r="Z22" s="38">
        <f t="shared" si="19"/>
        <v>88750</v>
      </c>
      <c r="AA22" s="38">
        <v>3550</v>
      </c>
      <c r="AB22" s="38">
        <v>25</v>
      </c>
      <c r="AC22" s="38">
        <f t="shared" si="20"/>
        <v>88750</v>
      </c>
      <c r="AD22" s="38">
        <v>3550</v>
      </c>
      <c r="AE22" s="38">
        <v>25</v>
      </c>
      <c r="AF22" s="38">
        <f t="shared" si="21"/>
        <v>88750</v>
      </c>
      <c r="AG22" s="38">
        <v>3550</v>
      </c>
      <c r="AH22" s="38">
        <v>25</v>
      </c>
      <c r="AI22" s="38">
        <f t="shared" si="22"/>
        <v>88750</v>
      </c>
      <c r="AJ22" s="38">
        <v>3550</v>
      </c>
      <c r="AK22" s="38">
        <v>25</v>
      </c>
      <c r="AL22" s="38">
        <f t="shared" si="23"/>
        <v>88750</v>
      </c>
      <c r="AM22" s="38"/>
      <c r="AN22" s="38">
        <f t="shared" si="24"/>
        <v>300</v>
      </c>
      <c r="AO22" s="38">
        <f t="shared" si="24"/>
        <v>1186500</v>
      </c>
    </row>
    <row r="23" spans="1:41" ht="19.5" customHeight="1">
      <c r="A23" s="111" t="s">
        <v>122</v>
      </c>
      <c r="B23" s="64" t="s">
        <v>114</v>
      </c>
      <c r="C23" s="38">
        <v>4360</v>
      </c>
      <c r="D23" s="38">
        <v>0</v>
      </c>
      <c r="E23" s="38">
        <f t="shared" si="25"/>
        <v>0</v>
      </c>
      <c r="F23" s="38">
        <v>4360</v>
      </c>
      <c r="G23" s="38">
        <v>0</v>
      </c>
      <c r="H23" s="38">
        <f t="shared" si="13"/>
        <v>0</v>
      </c>
      <c r="I23" s="38">
        <v>4360</v>
      </c>
      <c r="J23" s="38">
        <v>0</v>
      </c>
      <c r="K23" s="38">
        <f t="shared" si="14"/>
        <v>0</v>
      </c>
      <c r="L23" s="38">
        <v>4360</v>
      </c>
      <c r="M23" s="38">
        <v>0</v>
      </c>
      <c r="N23" s="38">
        <f t="shared" si="15"/>
        <v>0</v>
      </c>
      <c r="O23" s="38">
        <v>4360</v>
      </c>
      <c r="P23" s="38">
        <v>0</v>
      </c>
      <c r="Q23" s="38">
        <f t="shared" si="16"/>
        <v>0</v>
      </c>
      <c r="R23" s="38">
        <v>4360</v>
      </c>
      <c r="S23" s="38">
        <v>0</v>
      </c>
      <c r="T23" s="38">
        <f t="shared" si="17"/>
        <v>0</v>
      </c>
      <c r="U23" s="38">
        <v>3550</v>
      </c>
      <c r="V23" s="38">
        <v>0</v>
      </c>
      <c r="W23" s="38">
        <f t="shared" si="18"/>
        <v>0</v>
      </c>
      <c r="X23" s="38">
        <v>3550</v>
      </c>
      <c r="Y23" s="38">
        <v>0</v>
      </c>
      <c r="Z23" s="38">
        <f t="shared" si="19"/>
        <v>0</v>
      </c>
      <c r="AA23" s="38">
        <v>3550</v>
      </c>
      <c r="AB23" s="38">
        <v>0</v>
      </c>
      <c r="AC23" s="38">
        <f t="shared" si="20"/>
        <v>0</v>
      </c>
      <c r="AD23" s="38">
        <v>3550</v>
      </c>
      <c r="AE23" s="38">
        <v>0</v>
      </c>
      <c r="AF23" s="38">
        <f t="shared" si="21"/>
        <v>0</v>
      </c>
      <c r="AG23" s="38">
        <v>3550</v>
      </c>
      <c r="AH23" s="38">
        <v>0</v>
      </c>
      <c r="AI23" s="38">
        <f t="shared" si="22"/>
        <v>0</v>
      </c>
      <c r="AJ23" s="38">
        <v>3550</v>
      </c>
      <c r="AK23" s="38">
        <v>0</v>
      </c>
      <c r="AL23" s="38">
        <f t="shared" si="23"/>
        <v>0</v>
      </c>
      <c r="AM23" s="38"/>
      <c r="AN23" s="38">
        <f t="shared" si="24"/>
        <v>0</v>
      </c>
      <c r="AO23" s="38">
        <f t="shared" si="24"/>
        <v>0</v>
      </c>
    </row>
    <row r="24" spans="1:41" ht="19.5" customHeight="1">
      <c r="A24" s="111"/>
      <c r="B24" s="64" t="s">
        <v>116</v>
      </c>
      <c r="C24" s="38">
        <v>4360</v>
      </c>
      <c r="D24" s="38">
        <v>1</v>
      </c>
      <c r="E24" s="38">
        <f t="shared" si="25"/>
        <v>4360</v>
      </c>
      <c r="F24" s="38">
        <v>4360</v>
      </c>
      <c r="G24" s="38">
        <v>1</v>
      </c>
      <c r="H24" s="38">
        <f t="shared" si="13"/>
        <v>4360</v>
      </c>
      <c r="I24" s="38">
        <v>4360</v>
      </c>
      <c r="J24" s="38">
        <v>1</v>
      </c>
      <c r="K24" s="38">
        <f t="shared" si="14"/>
        <v>4360</v>
      </c>
      <c r="L24" s="38">
        <v>4360</v>
      </c>
      <c r="M24" s="38">
        <v>1</v>
      </c>
      <c r="N24" s="38">
        <f t="shared" si="15"/>
        <v>4360</v>
      </c>
      <c r="O24" s="38">
        <v>4360</v>
      </c>
      <c r="P24" s="38">
        <v>1</v>
      </c>
      <c r="Q24" s="38">
        <f t="shared" si="16"/>
        <v>4360</v>
      </c>
      <c r="R24" s="38">
        <v>4360</v>
      </c>
      <c r="S24" s="38">
        <v>1</v>
      </c>
      <c r="T24" s="38">
        <f t="shared" si="17"/>
        <v>4360</v>
      </c>
      <c r="U24" s="38">
        <v>3550</v>
      </c>
      <c r="V24" s="38">
        <v>1</v>
      </c>
      <c r="W24" s="38">
        <f t="shared" si="18"/>
        <v>3550</v>
      </c>
      <c r="X24" s="38">
        <v>3550</v>
      </c>
      <c r="Y24" s="38">
        <v>1</v>
      </c>
      <c r="Z24" s="38">
        <f t="shared" si="19"/>
        <v>3550</v>
      </c>
      <c r="AA24" s="38">
        <v>3550</v>
      </c>
      <c r="AB24" s="38">
        <v>1</v>
      </c>
      <c r="AC24" s="38">
        <f t="shared" si="20"/>
        <v>3550</v>
      </c>
      <c r="AD24" s="38">
        <v>3550</v>
      </c>
      <c r="AE24" s="38">
        <v>1</v>
      </c>
      <c r="AF24" s="38">
        <f t="shared" si="21"/>
        <v>3550</v>
      </c>
      <c r="AG24" s="38">
        <v>3550</v>
      </c>
      <c r="AH24" s="38">
        <v>1</v>
      </c>
      <c r="AI24" s="38">
        <f t="shared" si="22"/>
        <v>3550</v>
      </c>
      <c r="AJ24" s="38">
        <v>3550</v>
      </c>
      <c r="AK24" s="38">
        <v>1</v>
      </c>
      <c r="AL24" s="38">
        <f t="shared" si="23"/>
        <v>3550</v>
      </c>
      <c r="AM24" s="38"/>
      <c r="AN24" s="38">
        <f t="shared" si="24"/>
        <v>12</v>
      </c>
      <c r="AO24" s="38">
        <f t="shared" si="24"/>
        <v>47460</v>
      </c>
    </row>
    <row r="25" spans="1:41" ht="19.5" customHeight="1">
      <c r="A25" s="111"/>
      <c r="B25" s="64" t="s">
        <v>115</v>
      </c>
      <c r="C25" s="38">
        <v>4360</v>
      </c>
      <c r="D25" s="38">
        <v>0</v>
      </c>
      <c r="E25" s="38">
        <f t="shared" si="25"/>
        <v>0</v>
      </c>
      <c r="F25" s="38">
        <v>4360</v>
      </c>
      <c r="G25" s="38">
        <v>0</v>
      </c>
      <c r="H25" s="38">
        <f t="shared" si="13"/>
        <v>0</v>
      </c>
      <c r="I25" s="38">
        <v>4360</v>
      </c>
      <c r="J25" s="38">
        <v>0</v>
      </c>
      <c r="K25" s="38">
        <f t="shared" si="14"/>
        <v>0</v>
      </c>
      <c r="L25" s="38">
        <v>4360</v>
      </c>
      <c r="M25" s="38">
        <v>0</v>
      </c>
      <c r="N25" s="38">
        <f t="shared" si="15"/>
        <v>0</v>
      </c>
      <c r="O25" s="38">
        <v>4360</v>
      </c>
      <c r="P25" s="38">
        <v>0</v>
      </c>
      <c r="Q25" s="38">
        <f t="shared" si="16"/>
        <v>0</v>
      </c>
      <c r="R25" s="38">
        <v>4360</v>
      </c>
      <c r="S25" s="38">
        <v>0</v>
      </c>
      <c r="T25" s="38">
        <f t="shared" si="17"/>
        <v>0</v>
      </c>
      <c r="U25" s="38">
        <v>3550</v>
      </c>
      <c r="V25" s="38">
        <v>0</v>
      </c>
      <c r="W25" s="38">
        <f t="shared" si="18"/>
        <v>0</v>
      </c>
      <c r="X25" s="38">
        <v>3550</v>
      </c>
      <c r="Y25" s="38">
        <v>0</v>
      </c>
      <c r="Z25" s="38">
        <f t="shared" si="19"/>
        <v>0</v>
      </c>
      <c r="AA25" s="38">
        <v>3550</v>
      </c>
      <c r="AB25" s="38">
        <v>0</v>
      </c>
      <c r="AC25" s="38">
        <f t="shared" si="20"/>
        <v>0</v>
      </c>
      <c r="AD25" s="38">
        <v>3550</v>
      </c>
      <c r="AE25" s="38">
        <v>0</v>
      </c>
      <c r="AF25" s="38">
        <f t="shared" si="21"/>
        <v>0</v>
      </c>
      <c r="AG25" s="38">
        <v>3550</v>
      </c>
      <c r="AH25" s="38">
        <v>0</v>
      </c>
      <c r="AI25" s="38">
        <f t="shared" si="22"/>
        <v>0</v>
      </c>
      <c r="AJ25" s="38">
        <v>3550</v>
      </c>
      <c r="AK25" s="38">
        <v>0</v>
      </c>
      <c r="AL25" s="38">
        <f t="shared" si="23"/>
        <v>0</v>
      </c>
      <c r="AM25" s="38"/>
      <c r="AN25" s="38">
        <f t="shared" si="24"/>
        <v>0</v>
      </c>
      <c r="AO25" s="38">
        <f t="shared" si="24"/>
        <v>0</v>
      </c>
    </row>
    <row r="26" spans="1:41" ht="19.5" customHeight="1" thickBot="1">
      <c r="A26" s="111"/>
      <c r="B26" s="64" t="s">
        <v>117</v>
      </c>
      <c r="C26" s="38">
        <v>4360</v>
      </c>
      <c r="D26" s="38">
        <v>1</v>
      </c>
      <c r="E26" s="38">
        <f t="shared" si="25"/>
        <v>4360</v>
      </c>
      <c r="F26" s="38">
        <v>4360</v>
      </c>
      <c r="G26" s="38">
        <v>1</v>
      </c>
      <c r="H26" s="38">
        <f t="shared" si="13"/>
        <v>4360</v>
      </c>
      <c r="I26" s="38">
        <v>4360</v>
      </c>
      <c r="J26" s="38">
        <v>1</v>
      </c>
      <c r="K26" s="38">
        <f t="shared" si="14"/>
        <v>4360</v>
      </c>
      <c r="L26" s="38">
        <v>4360</v>
      </c>
      <c r="M26" s="38">
        <v>1</v>
      </c>
      <c r="N26" s="38">
        <f t="shared" si="15"/>
        <v>4360</v>
      </c>
      <c r="O26" s="38">
        <v>4360</v>
      </c>
      <c r="P26" s="38">
        <v>1</v>
      </c>
      <c r="Q26" s="38">
        <f t="shared" si="16"/>
        <v>4360</v>
      </c>
      <c r="R26" s="38">
        <v>4360</v>
      </c>
      <c r="S26" s="38">
        <v>1</v>
      </c>
      <c r="T26" s="38">
        <f t="shared" si="17"/>
        <v>4360</v>
      </c>
      <c r="U26" s="38">
        <v>3550</v>
      </c>
      <c r="V26" s="38">
        <v>1</v>
      </c>
      <c r="W26" s="38">
        <f t="shared" si="18"/>
        <v>3550</v>
      </c>
      <c r="X26" s="38">
        <v>3550</v>
      </c>
      <c r="Y26" s="38">
        <v>1</v>
      </c>
      <c r="Z26" s="38">
        <f t="shared" si="19"/>
        <v>3550</v>
      </c>
      <c r="AA26" s="38">
        <v>3550</v>
      </c>
      <c r="AB26" s="38">
        <v>1</v>
      </c>
      <c r="AC26" s="38">
        <f t="shared" si="20"/>
        <v>3550</v>
      </c>
      <c r="AD26" s="38">
        <v>3550</v>
      </c>
      <c r="AE26" s="38">
        <v>1</v>
      </c>
      <c r="AF26" s="38">
        <f t="shared" si="21"/>
        <v>3550</v>
      </c>
      <c r="AG26" s="38">
        <v>3550</v>
      </c>
      <c r="AH26" s="38">
        <v>1</v>
      </c>
      <c r="AI26" s="38">
        <f t="shared" si="22"/>
        <v>3550</v>
      </c>
      <c r="AJ26" s="38">
        <v>3550</v>
      </c>
      <c r="AK26" s="38">
        <v>1</v>
      </c>
      <c r="AL26" s="38">
        <f t="shared" si="23"/>
        <v>3550</v>
      </c>
      <c r="AM26" s="38"/>
      <c r="AN26" s="38">
        <f t="shared" si="24"/>
        <v>12</v>
      </c>
      <c r="AO26" s="40">
        <f t="shared" si="24"/>
        <v>47460</v>
      </c>
    </row>
    <row r="27" spans="1:41" ht="19.5" customHeight="1" thickBot="1">
      <c r="A27" s="112" t="s">
        <v>112</v>
      </c>
      <c r="B27" s="113"/>
      <c r="C27" s="38"/>
      <c r="D27" s="38">
        <f>SUM(D19:D26)</f>
        <v>60</v>
      </c>
      <c r="E27" s="38">
        <f>SUM(E19:E26)</f>
        <v>261600</v>
      </c>
      <c r="F27" s="38"/>
      <c r="G27" s="38">
        <f>SUM(G19:G26)</f>
        <v>60</v>
      </c>
      <c r="H27" s="38">
        <f>SUM(H19:H26)</f>
        <v>261600</v>
      </c>
      <c r="I27" s="38"/>
      <c r="J27" s="38">
        <f>SUM(J19:J26)</f>
        <v>61</v>
      </c>
      <c r="K27" s="38">
        <f>SUM(K19:K26)</f>
        <v>265960</v>
      </c>
      <c r="L27" s="38"/>
      <c r="M27" s="38">
        <f>SUM(M19:M26)</f>
        <v>61</v>
      </c>
      <c r="N27" s="38">
        <f>SUM(N19:N26)</f>
        <v>265960</v>
      </c>
      <c r="O27" s="38"/>
      <c r="P27" s="38">
        <f>SUM(P19:P26)</f>
        <v>61</v>
      </c>
      <c r="Q27" s="38">
        <f>SUM(Q19:Q26)</f>
        <v>265960</v>
      </c>
      <c r="R27" s="38"/>
      <c r="S27" s="38">
        <f>SUM(S19:S26)</f>
        <v>61</v>
      </c>
      <c r="T27" s="38">
        <f>SUM(T19:T26)</f>
        <v>265960</v>
      </c>
      <c r="U27" s="38"/>
      <c r="V27" s="38">
        <f>SUM(V19:V26)</f>
        <v>62</v>
      </c>
      <c r="W27" s="38">
        <f>SUM(W19:W26)</f>
        <v>220100</v>
      </c>
      <c r="X27" s="38"/>
      <c r="Y27" s="38">
        <f>SUM(Y19:Y26)</f>
        <v>62</v>
      </c>
      <c r="Z27" s="38">
        <f>SUM(Z19:Z26)</f>
        <v>220100</v>
      </c>
      <c r="AA27" s="38"/>
      <c r="AB27" s="38">
        <f>SUM(AB19:AB26)</f>
        <v>62</v>
      </c>
      <c r="AC27" s="38">
        <f>SUM(AC19:AC26)</f>
        <v>220100</v>
      </c>
      <c r="AD27" s="38"/>
      <c r="AE27" s="38">
        <f>SUM(AE19:AE26)</f>
        <v>62</v>
      </c>
      <c r="AF27" s="38">
        <f>SUM(AF19:AF26)</f>
        <v>220100</v>
      </c>
      <c r="AG27" s="38"/>
      <c r="AH27" s="38">
        <f>SUM(AH19:AH26)</f>
        <v>63</v>
      </c>
      <c r="AI27" s="38">
        <f>SUM(AI19:AI26)</f>
        <v>223650</v>
      </c>
      <c r="AJ27" s="38"/>
      <c r="AK27" s="38">
        <f>SUM(AK19:AK26)</f>
        <v>63</v>
      </c>
      <c r="AL27" s="38">
        <f>SUM(AL19:AL26)</f>
        <v>223650</v>
      </c>
      <c r="AM27" s="38"/>
      <c r="AN27" s="39">
        <f>SUM(AN19:AN26)</f>
        <v>738</v>
      </c>
      <c r="AO27" s="41">
        <f>SUM(AO19:AO26)</f>
        <v>2914740</v>
      </c>
    </row>
    <row r="28" ht="19.5" customHeight="1" thickBot="1">
      <c r="A28" s="42" t="s">
        <v>124</v>
      </c>
    </row>
    <row r="29" spans="37:41" ht="27" customHeight="1" thickBot="1">
      <c r="AK29" s="46"/>
      <c r="AL29" s="46"/>
      <c r="AM29" s="114" t="s">
        <v>127</v>
      </c>
      <c r="AN29" s="115"/>
      <c r="AO29" s="41">
        <f>AO13+AO27</f>
        <v>12074880</v>
      </c>
    </row>
    <row r="30" ht="19.5" customHeight="1"/>
    <row r="31" ht="19.5" customHeight="1"/>
    <row r="32" ht="19.5" customHeight="1"/>
    <row r="33" ht="19.5" customHeight="1"/>
    <row r="34" ht="19.5" customHeight="1"/>
  </sheetData>
  <sheetProtection/>
  <mergeCells count="38">
    <mergeCell ref="A19:A22"/>
    <mergeCell ref="A23:A26"/>
    <mergeCell ref="A27:B27"/>
    <mergeCell ref="AM29:AN29"/>
    <mergeCell ref="X17:Z17"/>
    <mergeCell ref="AA17:AC17"/>
    <mergeCell ref="AD17:AF17"/>
    <mergeCell ref="AG17:AI17"/>
    <mergeCell ref="AJ17:AL17"/>
    <mergeCell ref="AM17:AO17"/>
    <mergeCell ref="F17:H17"/>
    <mergeCell ref="I17:K17"/>
    <mergeCell ref="L17:N17"/>
    <mergeCell ref="O17:Q17"/>
    <mergeCell ref="R17:T17"/>
    <mergeCell ref="U17:W17"/>
    <mergeCell ref="A5:A8"/>
    <mergeCell ref="A9:A12"/>
    <mergeCell ref="A13:B13"/>
    <mergeCell ref="A17:A18"/>
    <mergeCell ref="B17:B18"/>
    <mergeCell ref="C17:E17"/>
    <mergeCell ref="X3:Z3"/>
    <mergeCell ref="AA3:AC3"/>
    <mergeCell ref="AD3:AF3"/>
    <mergeCell ref="AG3:AI3"/>
    <mergeCell ref="AJ3:AL3"/>
    <mergeCell ref="AM3:AO3"/>
    <mergeCell ref="AM2:AO2"/>
    <mergeCell ref="A3:A4"/>
    <mergeCell ref="B3:B4"/>
    <mergeCell ref="C3:E3"/>
    <mergeCell ref="F3:H3"/>
    <mergeCell ref="I3:K3"/>
    <mergeCell ref="L3:N3"/>
    <mergeCell ref="O3:Q3"/>
    <mergeCell ref="R3:T3"/>
    <mergeCell ref="U3:W3"/>
  </mergeCells>
  <printOptions/>
  <pageMargins left="0.5905511811023623" right="0.3937007874015748" top="0.3937007874015748" bottom="0.1968503937007874" header="0.31496062992125984" footer="0.31496062992125984"/>
  <pageSetup horizontalDpi="600" verticalDpi="600" orientation="landscape" paperSize="9" scale="95"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A1:AO29"/>
  <sheetViews>
    <sheetView view="pageBreakPreview" zoomScaleSheetLayoutView="100" zoomScalePageLayoutView="0" workbookViewId="0" topLeftCell="AG7">
      <selection activeCell="AK16" sqref="AK16"/>
    </sheetView>
  </sheetViews>
  <sheetFormatPr defaultColWidth="9.00390625" defaultRowHeight="13.5"/>
  <cols>
    <col min="1" max="1" width="10.75390625" style="0" customWidth="1"/>
    <col min="2" max="2" width="10.75390625" style="19" customWidth="1"/>
    <col min="3" max="3" width="12.75390625" style="0" customWidth="1"/>
    <col min="4" max="4" width="5.75390625" style="0" customWidth="1"/>
    <col min="5" max="6" width="12.75390625" style="0" customWidth="1"/>
    <col min="7" max="7" width="5.75390625" style="0" customWidth="1"/>
    <col min="8" max="9" width="12.75390625" style="0" customWidth="1"/>
    <col min="10" max="10" width="5.75390625" style="0" customWidth="1"/>
    <col min="11" max="12" width="12.75390625" style="0" customWidth="1"/>
    <col min="13" max="13" width="5.75390625" style="0" customWidth="1"/>
    <col min="14" max="15" width="12.75390625" style="0" customWidth="1"/>
    <col min="16" max="16" width="5.75390625" style="0" customWidth="1"/>
    <col min="17" max="18" width="12.75390625" style="0" customWidth="1"/>
    <col min="19" max="19" width="5.75390625" style="0" customWidth="1"/>
    <col min="20" max="21" width="12.75390625" style="0" customWidth="1"/>
    <col min="22" max="22" width="5.75390625" style="0" customWidth="1"/>
    <col min="23" max="24" width="12.75390625" style="0" customWidth="1"/>
    <col min="25" max="25" width="5.75390625" style="0" customWidth="1"/>
    <col min="26" max="27" width="12.75390625" style="0" customWidth="1"/>
    <col min="28" max="28" width="5.75390625" style="0" customWidth="1"/>
    <col min="29" max="30" width="12.75390625" style="0" customWidth="1"/>
    <col min="31" max="31" width="5.75390625" style="0" customWidth="1"/>
    <col min="32" max="33" width="12.75390625" style="0" customWidth="1"/>
    <col min="34" max="34" width="5.75390625" style="0" customWidth="1"/>
    <col min="35" max="36" width="12.75390625" style="0" customWidth="1"/>
    <col min="37" max="37" width="5.75390625" style="0" customWidth="1"/>
    <col min="38" max="39" width="12.75390625" style="0" customWidth="1"/>
    <col min="40" max="40" width="5.75390625" style="0" customWidth="1"/>
    <col min="41" max="41" width="12.75390625" style="0" customWidth="1"/>
  </cols>
  <sheetData>
    <row r="1" ht="19.5" customHeight="1">
      <c r="A1" s="51" t="s">
        <v>136</v>
      </c>
    </row>
    <row r="2" spans="1:41" ht="19.5" customHeight="1">
      <c r="A2" s="32" t="s">
        <v>137</v>
      </c>
      <c r="AM2" s="107" t="s">
        <v>128</v>
      </c>
      <c r="AN2" s="107"/>
      <c r="AO2" s="107"/>
    </row>
    <row r="3" spans="1:41" ht="19.5" customHeight="1">
      <c r="A3" s="108" t="s">
        <v>119</v>
      </c>
      <c r="B3" s="108" t="s">
        <v>120</v>
      </c>
      <c r="C3" s="110" t="s">
        <v>100</v>
      </c>
      <c r="D3" s="110"/>
      <c r="E3" s="110"/>
      <c r="F3" s="110" t="s">
        <v>101</v>
      </c>
      <c r="G3" s="110"/>
      <c r="H3" s="110"/>
      <c r="I3" s="110" t="s">
        <v>102</v>
      </c>
      <c r="J3" s="110"/>
      <c r="K3" s="110"/>
      <c r="L3" s="110" t="s">
        <v>103</v>
      </c>
      <c r="M3" s="110"/>
      <c r="N3" s="110"/>
      <c r="O3" s="110" t="s">
        <v>104</v>
      </c>
      <c r="P3" s="110"/>
      <c r="Q3" s="110"/>
      <c r="R3" s="110" t="s">
        <v>105</v>
      </c>
      <c r="S3" s="110"/>
      <c r="T3" s="110"/>
      <c r="U3" s="110" t="s">
        <v>106</v>
      </c>
      <c r="V3" s="110"/>
      <c r="W3" s="110"/>
      <c r="X3" s="110" t="s">
        <v>107</v>
      </c>
      <c r="Y3" s="110"/>
      <c r="Z3" s="110"/>
      <c r="AA3" s="110" t="s">
        <v>108</v>
      </c>
      <c r="AB3" s="110"/>
      <c r="AC3" s="110"/>
      <c r="AD3" s="110" t="s">
        <v>109</v>
      </c>
      <c r="AE3" s="110"/>
      <c r="AF3" s="110"/>
      <c r="AG3" s="110" t="s">
        <v>110</v>
      </c>
      <c r="AH3" s="110"/>
      <c r="AI3" s="110"/>
      <c r="AJ3" s="110" t="s">
        <v>111</v>
      </c>
      <c r="AK3" s="110"/>
      <c r="AL3" s="110"/>
      <c r="AM3" s="110" t="s">
        <v>112</v>
      </c>
      <c r="AN3" s="110"/>
      <c r="AO3" s="110"/>
    </row>
    <row r="4" spans="1:41" ht="32.25" customHeight="1">
      <c r="A4" s="109"/>
      <c r="B4" s="109"/>
      <c r="C4" s="44" t="s">
        <v>123</v>
      </c>
      <c r="D4" s="45" t="s">
        <v>113</v>
      </c>
      <c r="E4" s="45" t="s">
        <v>118</v>
      </c>
      <c r="F4" s="44" t="s">
        <v>123</v>
      </c>
      <c r="G4" s="45" t="s">
        <v>113</v>
      </c>
      <c r="H4" s="45" t="s">
        <v>118</v>
      </c>
      <c r="I4" s="44" t="s">
        <v>123</v>
      </c>
      <c r="J4" s="45" t="s">
        <v>113</v>
      </c>
      <c r="K4" s="45" t="s">
        <v>118</v>
      </c>
      <c r="L4" s="44" t="s">
        <v>123</v>
      </c>
      <c r="M4" s="45" t="s">
        <v>113</v>
      </c>
      <c r="N4" s="45" t="s">
        <v>118</v>
      </c>
      <c r="O4" s="44" t="s">
        <v>123</v>
      </c>
      <c r="P4" s="45" t="s">
        <v>113</v>
      </c>
      <c r="Q4" s="45" t="s">
        <v>118</v>
      </c>
      <c r="R4" s="44" t="s">
        <v>123</v>
      </c>
      <c r="S4" s="45" t="s">
        <v>113</v>
      </c>
      <c r="T4" s="45" t="s">
        <v>118</v>
      </c>
      <c r="U4" s="44" t="s">
        <v>123</v>
      </c>
      <c r="V4" s="45" t="s">
        <v>113</v>
      </c>
      <c r="W4" s="45" t="s">
        <v>118</v>
      </c>
      <c r="X4" s="44" t="s">
        <v>123</v>
      </c>
      <c r="Y4" s="45" t="s">
        <v>113</v>
      </c>
      <c r="Z4" s="45" t="s">
        <v>118</v>
      </c>
      <c r="AA4" s="44" t="s">
        <v>123</v>
      </c>
      <c r="AB4" s="45" t="s">
        <v>113</v>
      </c>
      <c r="AC4" s="45" t="s">
        <v>118</v>
      </c>
      <c r="AD4" s="44" t="s">
        <v>123</v>
      </c>
      <c r="AE4" s="45" t="s">
        <v>113</v>
      </c>
      <c r="AF4" s="45" t="s">
        <v>118</v>
      </c>
      <c r="AG4" s="44" t="s">
        <v>123</v>
      </c>
      <c r="AH4" s="45" t="s">
        <v>113</v>
      </c>
      <c r="AI4" s="45" t="s">
        <v>118</v>
      </c>
      <c r="AJ4" s="44" t="s">
        <v>123</v>
      </c>
      <c r="AK4" s="45" t="s">
        <v>113</v>
      </c>
      <c r="AL4" s="45" t="s">
        <v>118</v>
      </c>
      <c r="AM4" s="44" t="s">
        <v>123</v>
      </c>
      <c r="AN4" s="45" t="s">
        <v>113</v>
      </c>
      <c r="AO4" s="45" t="s">
        <v>118</v>
      </c>
    </row>
    <row r="5" spans="1:41" ht="19.5" customHeight="1">
      <c r="A5" s="111" t="s">
        <v>121</v>
      </c>
      <c r="B5" s="64" t="s">
        <v>114</v>
      </c>
      <c r="C5" s="38">
        <v>23840</v>
      </c>
      <c r="D5" s="38">
        <v>10</v>
      </c>
      <c r="E5" s="38">
        <f>C5*D5</f>
        <v>238400</v>
      </c>
      <c r="F5" s="38">
        <v>23840</v>
      </c>
      <c r="G5" s="38">
        <v>10</v>
      </c>
      <c r="H5" s="38">
        <f>F5*G5</f>
        <v>238400</v>
      </c>
      <c r="I5" s="38">
        <v>23840</v>
      </c>
      <c r="J5" s="38">
        <v>11</v>
      </c>
      <c r="K5" s="38">
        <f>I5*J5</f>
        <v>262240</v>
      </c>
      <c r="L5" s="38">
        <v>23840</v>
      </c>
      <c r="M5" s="38">
        <v>11</v>
      </c>
      <c r="N5" s="38">
        <f>L5*M5</f>
        <v>262240</v>
      </c>
      <c r="O5" s="38">
        <v>23840</v>
      </c>
      <c r="P5" s="38">
        <v>12</v>
      </c>
      <c r="Q5" s="38">
        <f>O5*P5</f>
        <v>286080</v>
      </c>
      <c r="R5" s="38">
        <v>23840</v>
      </c>
      <c r="S5" s="38">
        <v>12</v>
      </c>
      <c r="T5" s="38">
        <f>R5*S5</f>
        <v>286080</v>
      </c>
      <c r="U5" s="38">
        <v>25330</v>
      </c>
      <c r="V5" s="38">
        <v>12</v>
      </c>
      <c r="W5" s="38">
        <f>U5*V5</f>
        <v>303960</v>
      </c>
      <c r="X5" s="38">
        <v>25330</v>
      </c>
      <c r="Y5" s="38">
        <v>12</v>
      </c>
      <c r="Z5" s="38">
        <f>X5*Y5</f>
        <v>303960</v>
      </c>
      <c r="AA5" s="38">
        <v>25330</v>
      </c>
      <c r="AB5" s="38">
        <v>13</v>
      </c>
      <c r="AC5" s="38">
        <f>AA5*AB5</f>
        <v>329290</v>
      </c>
      <c r="AD5" s="38">
        <v>25330</v>
      </c>
      <c r="AE5" s="38">
        <v>13</v>
      </c>
      <c r="AF5" s="38">
        <f>AD5*AE5</f>
        <v>329290</v>
      </c>
      <c r="AG5" s="38">
        <v>25330</v>
      </c>
      <c r="AH5" s="38">
        <v>13</v>
      </c>
      <c r="AI5" s="38">
        <f>AG5*AH5</f>
        <v>329290</v>
      </c>
      <c r="AJ5" s="38">
        <v>25330</v>
      </c>
      <c r="AK5" s="38">
        <v>13</v>
      </c>
      <c r="AL5" s="38">
        <f>AJ5*AK5</f>
        <v>329290</v>
      </c>
      <c r="AM5" s="38"/>
      <c r="AN5" s="38">
        <f>D5+G5+J5+M5+P5+S5+V5+Y5+AB5+AE5+AH5+AK5</f>
        <v>142</v>
      </c>
      <c r="AO5" s="38">
        <f>E5+H5+K5+N5+Q5+T5+W5+Z5+AC5+AF5+AI5+AL5</f>
        <v>3498520</v>
      </c>
    </row>
    <row r="6" spans="1:41" ht="19.5" customHeight="1">
      <c r="A6" s="111"/>
      <c r="B6" s="64" t="s">
        <v>126</v>
      </c>
      <c r="C6" s="38">
        <v>13280</v>
      </c>
      <c r="D6" s="38">
        <v>20</v>
      </c>
      <c r="E6" s="38">
        <f aca="true" t="shared" si="0" ref="E6:E12">C6*D6</f>
        <v>265600</v>
      </c>
      <c r="F6" s="38">
        <v>13280</v>
      </c>
      <c r="G6" s="38">
        <v>20</v>
      </c>
      <c r="H6" s="38">
        <f aca="true" t="shared" si="1" ref="H6:H12">F6*G6</f>
        <v>265600</v>
      </c>
      <c r="I6" s="38">
        <v>13280</v>
      </c>
      <c r="J6" s="38">
        <v>21</v>
      </c>
      <c r="K6" s="38">
        <f aca="true" t="shared" si="2" ref="K6:K12">I6*J6</f>
        <v>278880</v>
      </c>
      <c r="L6" s="38">
        <v>13280</v>
      </c>
      <c r="M6" s="38">
        <v>21</v>
      </c>
      <c r="N6" s="38">
        <f aca="true" t="shared" si="3" ref="N6:N12">L6*M6</f>
        <v>278880</v>
      </c>
      <c r="O6" s="38">
        <v>13280</v>
      </c>
      <c r="P6" s="38">
        <v>21</v>
      </c>
      <c r="Q6" s="38">
        <f aca="true" t="shared" si="4" ref="Q6:Q12">O6*P6</f>
        <v>278880</v>
      </c>
      <c r="R6" s="38">
        <v>13280</v>
      </c>
      <c r="S6" s="38">
        <v>21</v>
      </c>
      <c r="T6" s="38">
        <f aca="true" t="shared" si="5" ref="T6:T12">R6*S6</f>
        <v>278880</v>
      </c>
      <c r="U6" s="38">
        <v>14110</v>
      </c>
      <c r="V6" s="38">
        <v>21</v>
      </c>
      <c r="W6" s="38">
        <f aca="true" t="shared" si="6" ref="W6:W12">U6*V6</f>
        <v>296310</v>
      </c>
      <c r="X6" s="38">
        <v>14110</v>
      </c>
      <c r="Y6" s="38">
        <v>21</v>
      </c>
      <c r="Z6" s="38">
        <f aca="true" t="shared" si="7" ref="Z6:Z12">X6*Y6</f>
        <v>296310</v>
      </c>
      <c r="AA6" s="38">
        <v>14110</v>
      </c>
      <c r="AB6" s="38">
        <v>21</v>
      </c>
      <c r="AC6" s="38">
        <f aca="true" t="shared" si="8" ref="AC6:AC12">AA6*AB6</f>
        <v>296310</v>
      </c>
      <c r="AD6" s="38">
        <v>14110</v>
      </c>
      <c r="AE6" s="38">
        <v>21</v>
      </c>
      <c r="AF6" s="38">
        <f aca="true" t="shared" si="9" ref="AF6:AF12">AD6*AE6</f>
        <v>296310</v>
      </c>
      <c r="AG6" s="38">
        <v>14110</v>
      </c>
      <c r="AH6" s="38">
        <v>21</v>
      </c>
      <c r="AI6" s="38">
        <f aca="true" t="shared" si="10" ref="AI6:AI12">AG6*AH6</f>
        <v>296310</v>
      </c>
      <c r="AJ6" s="38">
        <v>14110</v>
      </c>
      <c r="AK6" s="38">
        <v>21</v>
      </c>
      <c r="AL6" s="38">
        <f aca="true" t="shared" si="11" ref="AL6:AL12">AJ6*AK6</f>
        <v>296310</v>
      </c>
      <c r="AM6" s="38"/>
      <c r="AN6" s="38">
        <f aca="true" t="shared" si="12" ref="AN6:AO12">D6+G6+J6+M6+P6+S6+V6+Y6+AB6+AE6+AH6+AK6</f>
        <v>250</v>
      </c>
      <c r="AO6" s="38">
        <f t="shared" si="12"/>
        <v>3424580</v>
      </c>
    </row>
    <row r="7" spans="1:41" ht="19.5" customHeight="1">
      <c r="A7" s="111"/>
      <c r="B7" s="64" t="s">
        <v>115</v>
      </c>
      <c r="C7" s="38">
        <v>5920</v>
      </c>
      <c r="D7" s="38">
        <v>20</v>
      </c>
      <c r="E7" s="38">
        <f t="shared" si="0"/>
        <v>118400</v>
      </c>
      <c r="F7" s="38">
        <v>5920</v>
      </c>
      <c r="G7" s="38">
        <v>20</v>
      </c>
      <c r="H7" s="38">
        <f t="shared" si="1"/>
        <v>118400</v>
      </c>
      <c r="I7" s="38">
        <v>5920</v>
      </c>
      <c r="J7" s="38">
        <v>20</v>
      </c>
      <c r="K7" s="38">
        <f t="shared" si="2"/>
        <v>118400</v>
      </c>
      <c r="L7" s="38">
        <v>5920</v>
      </c>
      <c r="M7" s="38">
        <v>20</v>
      </c>
      <c r="N7" s="38">
        <f t="shared" si="3"/>
        <v>118400</v>
      </c>
      <c r="O7" s="38">
        <v>5920</v>
      </c>
      <c r="P7" s="38">
        <v>20</v>
      </c>
      <c r="Q7" s="38">
        <f t="shared" si="4"/>
        <v>118400</v>
      </c>
      <c r="R7" s="38">
        <v>5920</v>
      </c>
      <c r="S7" s="38">
        <v>20</v>
      </c>
      <c r="T7" s="38">
        <f t="shared" si="5"/>
        <v>118400</v>
      </c>
      <c r="U7" s="38">
        <v>6290</v>
      </c>
      <c r="V7" s="38">
        <v>20</v>
      </c>
      <c r="W7" s="38">
        <f t="shared" si="6"/>
        <v>125800</v>
      </c>
      <c r="X7" s="38">
        <v>6290</v>
      </c>
      <c r="Y7" s="38">
        <v>20</v>
      </c>
      <c r="Z7" s="38">
        <f t="shared" si="7"/>
        <v>125800</v>
      </c>
      <c r="AA7" s="38">
        <v>6290</v>
      </c>
      <c r="AB7" s="38">
        <v>20</v>
      </c>
      <c r="AC7" s="38">
        <f t="shared" si="8"/>
        <v>125800</v>
      </c>
      <c r="AD7" s="38">
        <v>6290</v>
      </c>
      <c r="AE7" s="38">
        <v>20</v>
      </c>
      <c r="AF7" s="38">
        <f t="shared" si="9"/>
        <v>125800</v>
      </c>
      <c r="AG7" s="38">
        <v>6290</v>
      </c>
      <c r="AH7" s="38">
        <v>20</v>
      </c>
      <c r="AI7" s="38">
        <f t="shared" si="10"/>
        <v>125800</v>
      </c>
      <c r="AJ7" s="38">
        <v>6290</v>
      </c>
      <c r="AK7" s="38">
        <v>20</v>
      </c>
      <c r="AL7" s="38">
        <f t="shared" si="11"/>
        <v>125800</v>
      </c>
      <c r="AM7" s="38"/>
      <c r="AN7" s="38">
        <f t="shared" si="12"/>
        <v>240</v>
      </c>
      <c r="AO7" s="38">
        <f t="shared" si="12"/>
        <v>1465200</v>
      </c>
    </row>
    <row r="8" spans="1:41" ht="19.5" customHeight="1">
      <c r="A8" s="111"/>
      <c r="B8" s="64" t="s">
        <v>125</v>
      </c>
      <c r="C8" s="38">
        <v>4960</v>
      </c>
      <c r="D8" s="38">
        <v>30</v>
      </c>
      <c r="E8" s="38">
        <f t="shared" si="0"/>
        <v>148800</v>
      </c>
      <c r="F8" s="38">
        <v>4960</v>
      </c>
      <c r="G8" s="38">
        <v>30</v>
      </c>
      <c r="H8" s="38">
        <f t="shared" si="1"/>
        <v>148800</v>
      </c>
      <c r="I8" s="38">
        <v>4960</v>
      </c>
      <c r="J8" s="38">
        <v>30</v>
      </c>
      <c r="K8" s="38">
        <f t="shared" si="2"/>
        <v>148800</v>
      </c>
      <c r="L8" s="38">
        <v>4960</v>
      </c>
      <c r="M8" s="38">
        <v>30</v>
      </c>
      <c r="N8" s="38">
        <f t="shared" si="3"/>
        <v>148800</v>
      </c>
      <c r="O8" s="38">
        <v>4960</v>
      </c>
      <c r="P8" s="38">
        <v>30</v>
      </c>
      <c r="Q8" s="38">
        <f t="shared" si="4"/>
        <v>148800</v>
      </c>
      <c r="R8" s="38">
        <v>4960</v>
      </c>
      <c r="S8" s="38">
        <v>30</v>
      </c>
      <c r="T8" s="38">
        <f t="shared" si="5"/>
        <v>148800</v>
      </c>
      <c r="U8" s="38">
        <v>5270</v>
      </c>
      <c r="V8" s="38">
        <v>30</v>
      </c>
      <c r="W8" s="38">
        <f t="shared" si="6"/>
        <v>158100</v>
      </c>
      <c r="X8" s="38">
        <v>5270</v>
      </c>
      <c r="Y8" s="38">
        <v>30</v>
      </c>
      <c r="Z8" s="38">
        <f t="shared" si="7"/>
        <v>158100</v>
      </c>
      <c r="AA8" s="38">
        <v>5270</v>
      </c>
      <c r="AB8" s="38">
        <v>30</v>
      </c>
      <c r="AC8" s="38">
        <f t="shared" si="8"/>
        <v>158100</v>
      </c>
      <c r="AD8" s="38">
        <v>5270</v>
      </c>
      <c r="AE8" s="38">
        <v>30</v>
      </c>
      <c r="AF8" s="38">
        <f t="shared" si="9"/>
        <v>158100</v>
      </c>
      <c r="AG8" s="38">
        <v>5270</v>
      </c>
      <c r="AH8" s="38">
        <v>30</v>
      </c>
      <c r="AI8" s="38">
        <f t="shared" si="10"/>
        <v>158100</v>
      </c>
      <c r="AJ8" s="38">
        <v>5270</v>
      </c>
      <c r="AK8" s="38">
        <v>30</v>
      </c>
      <c r="AL8" s="38">
        <f t="shared" si="11"/>
        <v>158100</v>
      </c>
      <c r="AM8" s="38"/>
      <c r="AN8" s="38">
        <f t="shared" si="12"/>
        <v>360</v>
      </c>
      <c r="AO8" s="38">
        <f t="shared" si="12"/>
        <v>1841400</v>
      </c>
    </row>
    <row r="9" spans="1:41" ht="19.5" customHeight="1">
      <c r="A9" s="111" t="s">
        <v>122</v>
      </c>
      <c r="B9" s="64" t="s">
        <v>114</v>
      </c>
      <c r="C9" s="38">
        <v>23040</v>
      </c>
      <c r="D9" s="38">
        <v>0</v>
      </c>
      <c r="E9" s="38">
        <f t="shared" si="0"/>
        <v>0</v>
      </c>
      <c r="F9" s="38">
        <v>23040</v>
      </c>
      <c r="G9" s="38">
        <v>0</v>
      </c>
      <c r="H9" s="38">
        <f t="shared" si="1"/>
        <v>0</v>
      </c>
      <c r="I9" s="38">
        <v>23040</v>
      </c>
      <c r="J9" s="38">
        <v>0</v>
      </c>
      <c r="K9" s="38">
        <f t="shared" si="2"/>
        <v>0</v>
      </c>
      <c r="L9" s="38">
        <v>23040</v>
      </c>
      <c r="M9" s="38">
        <v>0</v>
      </c>
      <c r="N9" s="38">
        <f t="shared" si="3"/>
        <v>0</v>
      </c>
      <c r="O9" s="38">
        <v>23040</v>
      </c>
      <c r="P9" s="38">
        <v>0</v>
      </c>
      <c r="Q9" s="38">
        <f t="shared" si="4"/>
        <v>0</v>
      </c>
      <c r="R9" s="38">
        <v>23040</v>
      </c>
      <c r="S9" s="38">
        <v>0</v>
      </c>
      <c r="T9" s="38">
        <f t="shared" si="5"/>
        <v>0</v>
      </c>
      <c r="U9" s="38">
        <v>24480</v>
      </c>
      <c r="V9" s="38">
        <v>0</v>
      </c>
      <c r="W9" s="38">
        <f t="shared" si="6"/>
        <v>0</v>
      </c>
      <c r="X9" s="38">
        <v>24480</v>
      </c>
      <c r="Y9" s="38">
        <v>0</v>
      </c>
      <c r="Z9" s="38">
        <f t="shared" si="7"/>
        <v>0</v>
      </c>
      <c r="AA9" s="38">
        <v>24480</v>
      </c>
      <c r="AB9" s="38">
        <v>0</v>
      </c>
      <c r="AC9" s="38">
        <f t="shared" si="8"/>
        <v>0</v>
      </c>
      <c r="AD9" s="38">
        <v>24480</v>
      </c>
      <c r="AE9" s="38">
        <v>0</v>
      </c>
      <c r="AF9" s="38">
        <f t="shared" si="9"/>
        <v>0</v>
      </c>
      <c r="AG9" s="38">
        <v>24480</v>
      </c>
      <c r="AH9" s="38">
        <v>0</v>
      </c>
      <c r="AI9" s="38">
        <f t="shared" si="10"/>
        <v>0</v>
      </c>
      <c r="AJ9" s="38">
        <v>24480</v>
      </c>
      <c r="AK9" s="38">
        <v>0</v>
      </c>
      <c r="AL9" s="38">
        <f t="shared" si="11"/>
        <v>0</v>
      </c>
      <c r="AM9" s="38"/>
      <c r="AN9" s="38">
        <f t="shared" si="12"/>
        <v>0</v>
      </c>
      <c r="AO9" s="38">
        <f t="shared" si="12"/>
        <v>0</v>
      </c>
    </row>
    <row r="10" spans="1:41" ht="19.5" customHeight="1">
      <c r="A10" s="111"/>
      <c r="B10" s="64" t="s">
        <v>116</v>
      </c>
      <c r="C10" s="38">
        <v>12480</v>
      </c>
      <c r="D10" s="38">
        <v>3</v>
      </c>
      <c r="E10" s="38">
        <f t="shared" si="0"/>
        <v>37440</v>
      </c>
      <c r="F10" s="38">
        <v>12480</v>
      </c>
      <c r="G10" s="38">
        <v>3</v>
      </c>
      <c r="H10" s="38">
        <f t="shared" si="1"/>
        <v>37440</v>
      </c>
      <c r="I10" s="38">
        <v>12480</v>
      </c>
      <c r="J10" s="38">
        <v>3</v>
      </c>
      <c r="K10" s="38">
        <f t="shared" si="2"/>
        <v>37440</v>
      </c>
      <c r="L10" s="38">
        <v>12480</v>
      </c>
      <c r="M10" s="38">
        <v>3</v>
      </c>
      <c r="N10" s="38">
        <f t="shared" si="3"/>
        <v>37440</v>
      </c>
      <c r="O10" s="38">
        <v>12480</v>
      </c>
      <c r="P10" s="38">
        <v>3</v>
      </c>
      <c r="Q10" s="38">
        <f t="shared" si="4"/>
        <v>37440</v>
      </c>
      <c r="R10" s="38">
        <v>12480</v>
      </c>
      <c r="S10" s="38">
        <v>3</v>
      </c>
      <c r="T10" s="38">
        <f t="shared" si="5"/>
        <v>37440</v>
      </c>
      <c r="U10" s="38">
        <v>13260</v>
      </c>
      <c r="V10" s="38">
        <v>3</v>
      </c>
      <c r="W10" s="38">
        <f t="shared" si="6"/>
        <v>39780</v>
      </c>
      <c r="X10" s="38">
        <v>13260</v>
      </c>
      <c r="Y10" s="38">
        <v>3</v>
      </c>
      <c r="Z10" s="38">
        <f t="shared" si="7"/>
        <v>39780</v>
      </c>
      <c r="AA10" s="38">
        <v>13260</v>
      </c>
      <c r="AB10" s="38">
        <v>3</v>
      </c>
      <c r="AC10" s="38">
        <f t="shared" si="8"/>
        <v>39780</v>
      </c>
      <c r="AD10" s="38">
        <v>13260</v>
      </c>
      <c r="AE10" s="38">
        <v>3</v>
      </c>
      <c r="AF10" s="38">
        <f t="shared" si="9"/>
        <v>39780</v>
      </c>
      <c r="AG10" s="38">
        <v>13260</v>
      </c>
      <c r="AH10" s="38">
        <v>3</v>
      </c>
      <c r="AI10" s="38">
        <f t="shared" si="10"/>
        <v>39780</v>
      </c>
      <c r="AJ10" s="38">
        <v>13260</v>
      </c>
      <c r="AK10" s="38">
        <v>3</v>
      </c>
      <c r="AL10" s="38">
        <f t="shared" si="11"/>
        <v>39780</v>
      </c>
      <c r="AM10" s="38"/>
      <c r="AN10" s="38">
        <f t="shared" si="12"/>
        <v>36</v>
      </c>
      <c r="AO10" s="38">
        <f t="shared" si="12"/>
        <v>463320</v>
      </c>
    </row>
    <row r="11" spans="1:41" ht="19.5" customHeight="1">
      <c r="A11" s="111"/>
      <c r="B11" s="64" t="s">
        <v>115</v>
      </c>
      <c r="C11" s="38">
        <v>5120</v>
      </c>
      <c r="D11" s="38">
        <v>3</v>
      </c>
      <c r="E11" s="38">
        <f t="shared" si="0"/>
        <v>15360</v>
      </c>
      <c r="F11" s="38">
        <v>5120</v>
      </c>
      <c r="G11" s="38">
        <v>3</v>
      </c>
      <c r="H11" s="38">
        <f t="shared" si="1"/>
        <v>15360</v>
      </c>
      <c r="I11" s="38">
        <v>5120</v>
      </c>
      <c r="J11" s="38">
        <v>3</v>
      </c>
      <c r="K11" s="38">
        <f t="shared" si="2"/>
        <v>15360</v>
      </c>
      <c r="L11" s="38">
        <v>5120</v>
      </c>
      <c r="M11" s="38">
        <v>3</v>
      </c>
      <c r="N11" s="38">
        <f t="shared" si="3"/>
        <v>15360</v>
      </c>
      <c r="O11" s="38">
        <v>5120</v>
      </c>
      <c r="P11" s="38">
        <v>3</v>
      </c>
      <c r="Q11" s="38">
        <f t="shared" si="4"/>
        <v>15360</v>
      </c>
      <c r="R11" s="38">
        <v>5120</v>
      </c>
      <c r="S11" s="38">
        <v>3</v>
      </c>
      <c r="T11" s="38">
        <f t="shared" si="5"/>
        <v>15360</v>
      </c>
      <c r="U11" s="38">
        <v>5440</v>
      </c>
      <c r="V11" s="38">
        <v>3</v>
      </c>
      <c r="W11" s="38">
        <f t="shared" si="6"/>
        <v>16320</v>
      </c>
      <c r="X11" s="38">
        <v>5440</v>
      </c>
      <c r="Y11" s="38">
        <v>3</v>
      </c>
      <c r="Z11" s="38">
        <f t="shared" si="7"/>
        <v>16320</v>
      </c>
      <c r="AA11" s="38">
        <v>5440</v>
      </c>
      <c r="AB11" s="38">
        <v>3</v>
      </c>
      <c r="AC11" s="38">
        <f t="shared" si="8"/>
        <v>16320</v>
      </c>
      <c r="AD11" s="38">
        <v>5440</v>
      </c>
      <c r="AE11" s="38">
        <v>3</v>
      </c>
      <c r="AF11" s="38">
        <f t="shared" si="9"/>
        <v>16320</v>
      </c>
      <c r="AG11" s="38">
        <v>5440</v>
      </c>
      <c r="AH11" s="38">
        <v>3</v>
      </c>
      <c r="AI11" s="38">
        <f t="shared" si="10"/>
        <v>16320</v>
      </c>
      <c r="AJ11" s="38">
        <v>5440</v>
      </c>
      <c r="AK11" s="38">
        <v>3</v>
      </c>
      <c r="AL11" s="38">
        <f t="shared" si="11"/>
        <v>16320</v>
      </c>
      <c r="AM11" s="38"/>
      <c r="AN11" s="38">
        <f t="shared" si="12"/>
        <v>36</v>
      </c>
      <c r="AO11" s="38">
        <f t="shared" si="12"/>
        <v>190080</v>
      </c>
    </row>
    <row r="12" spans="1:41" ht="19.5" customHeight="1" thickBot="1">
      <c r="A12" s="111"/>
      <c r="B12" s="64" t="s">
        <v>117</v>
      </c>
      <c r="C12" s="38">
        <v>4160</v>
      </c>
      <c r="D12" s="38">
        <v>4</v>
      </c>
      <c r="E12" s="38">
        <f t="shared" si="0"/>
        <v>16640</v>
      </c>
      <c r="F12" s="38">
        <v>4160</v>
      </c>
      <c r="G12" s="38">
        <v>4</v>
      </c>
      <c r="H12" s="38">
        <f t="shared" si="1"/>
        <v>16640</v>
      </c>
      <c r="I12" s="38">
        <v>4160</v>
      </c>
      <c r="J12" s="38">
        <v>4</v>
      </c>
      <c r="K12" s="38">
        <f t="shared" si="2"/>
        <v>16640</v>
      </c>
      <c r="L12" s="38">
        <v>4160</v>
      </c>
      <c r="M12" s="38">
        <v>4</v>
      </c>
      <c r="N12" s="38">
        <f t="shared" si="3"/>
        <v>16640</v>
      </c>
      <c r="O12" s="38">
        <v>4160</v>
      </c>
      <c r="P12" s="38">
        <v>4</v>
      </c>
      <c r="Q12" s="38">
        <f t="shared" si="4"/>
        <v>16640</v>
      </c>
      <c r="R12" s="38">
        <v>4160</v>
      </c>
      <c r="S12" s="38">
        <v>4</v>
      </c>
      <c r="T12" s="38">
        <f t="shared" si="5"/>
        <v>16640</v>
      </c>
      <c r="U12" s="38">
        <v>4420</v>
      </c>
      <c r="V12" s="38">
        <v>4</v>
      </c>
      <c r="W12" s="38">
        <f t="shared" si="6"/>
        <v>17680</v>
      </c>
      <c r="X12" s="38">
        <v>4420</v>
      </c>
      <c r="Y12" s="38">
        <v>4</v>
      </c>
      <c r="Z12" s="38">
        <f t="shared" si="7"/>
        <v>17680</v>
      </c>
      <c r="AA12" s="38">
        <v>4420</v>
      </c>
      <c r="AB12" s="38">
        <v>4</v>
      </c>
      <c r="AC12" s="38">
        <f t="shared" si="8"/>
        <v>17680</v>
      </c>
      <c r="AD12" s="38">
        <v>4420</v>
      </c>
      <c r="AE12" s="38">
        <v>4</v>
      </c>
      <c r="AF12" s="38">
        <f t="shared" si="9"/>
        <v>17680</v>
      </c>
      <c r="AG12" s="38">
        <v>4420</v>
      </c>
      <c r="AH12" s="38">
        <v>4</v>
      </c>
      <c r="AI12" s="38">
        <f t="shared" si="10"/>
        <v>17680</v>
      </c>
      <c r="AJ12" s="38">
        <v>4420</v>
      </c>
      <c r="AK12" s="38">
        <v>4</v>
      </c>
      <c r="AL12" s="38">
        <f t="shared" si="11"/>
        <v>17680</v>
      </c>
      <c r="AM12" s="38"/>
      <c r="AN12" s="38">
        <f t="shared" si="12"/>
        <v>48</v>
      </c>
      <c r="AO12" s="40">
        <f t="shared" si="12"/>
        <v>205920</v>
      </c>
    </row>
    <row r="13" spans="1:41" ht="19.5" customHeight="1" thickBot="1">
      <c r="A13" s="112" t="s">
        <v>112</v>
      </c>
      <c r="B13" s="113"/>
      <c r="C13" s="38"/>
      <c r="D13" s="38">
        <f>SUM(D5:D12)</f>
        <v>90</v>
      </c>
      <c r="E13" s="38">
        <f>SUM(E5:E12)</f>
        <v>840640</v>
      </c>
      <c r="F13" s="38"/>
      <c r="G13" s="38">
        <f>SUM(G5:G12)</f>
        <v>90</v>
      </c>
      <c r="H13" s="38">
        <f>SUM(H5:H12)</f>
        <v>840640</v>
      </c>
      <c r="I13" s="38"/>
      <c r="J13" s="38">
        <f>SUM(J5:J12)</f>
        <v>92</v>
      </c>
      <c r="K13" s="38">
        <f>SUM(K5:K12)</f>
        <v>877760</v>
      </c>
      <c r="L13" s="38"/>
      <c r="M13" s="38">
        <f>SUM(M5:M12)</f>
        <v>92</v>
      </c>
      <c r="N13" s="38">
        <f>SUM(N5:N12)</f>
        <v>877760</v>
      </c>
      <c r="O13" s="38"/>
      <c r="P13" s="38">
        <f>SUM(P5:P12)</f>
        <v>93</v>
      </c>
      <c r="Q13" s="38">
        <f>SUM(Q5:Q12)</f>
        <v>901600</v>
      </c>
      <c r="R13" s="38"/>
      <c r="S13" s="38">
        <f>SUM(S5:S12)</f>
        <v>93</v>
      </c>
      <c r="T13" s="38">
        <f>SUM(T5:T12)</f>
        <v>901600</v>
      </c>
      <c r="U13" s="38"/>
      <c r="V13" s="38">
        <f>SUM(V5:V12)</f>
        <v>93</v>
      </c>
      <c r="W13" s="38">
        <f>SUM(W5:W12)</f>
        <v>957950</v>
      </c>
      <c r="X13" s="38"/>
      <c r="Y13" s="38">
        <f>SUM(Y5:Y12)</f>
        <v>93</v>
      </c>
      <c r="Z13" s="38">
        <f>SUM(Z5:Z12)</f>
        <v>957950</v>
      </c>
      <c r="AA13" s="38"/>
      <c r="AB13" s="38">
        <f>SUM(AB5:AB12)</f>
        <v>94</v>
      </c>
      <c r="AC13" s="38">
        <f>SUM(AC5:AC12)</f>
        <v>983280</v>
      </c>
      <c r="AD13" s="38"/>
      <c r="AE13" s="38">
        <f>SUM(AE5:AE12)</f>
        <v>94</v>
      </c>
      <c r="AF13" s="38">
        <f>SUM(AF5:AF12)</f>
        <v>983280</v>
      </c>
      <c r="AG13" s="38"/>
      <c r="AH13" s="38">
        <f>SUM(AH5:AH12)</f>
        <v>94</v>
      </c>
      <c r="AI13" s="38">
        <f>SUM(AI5:AI12)</f>
        <v>983280</v>
      </c>
      <c r="AJ13" s="38"/>
      <c r="AK13" s="38">
        <f>SUM(AK5:AK12)</f>
        <v>94</v>
      </c>
      <c r="AL13" s="38">
        <f>SUM(AL5:AL12)</f>
        <v>983280</v>
      </c>
      <c r="AM13" s="38"/>
      <c r="AN13" s="39">
        <f>SUM(AN5:AN12)</f>
        <v>1112</v>
      </c>
      <c r="AO13" s="41">
        <f>SUM(AO5:AO12)</f>
        <v>11089020</v>
      </c>
    </row>
    <row r="14" ht="19.5" customHeight="1">
      <c r="A14" s="42" t="s">
        <v>124</v>
      </c>
    </row>
    <row r="15" ht="19.5" customHeight="1"/>
    <row r="16" ht="19.5" customHeight="1">
      <c r="A16" s="32" t="s">
        <v>138</v>
      </c>
    </row>
    <row r="17" spans="1:41" ht="19.5" customHeight="1">
      <c r="A17" s="108" t="s">
        <v>119</v>
      </c>
      <c r="B17" s="108" t="s">
        <v>120</v>
      </c>
      <c r="C17" s="110" t="s">
        <v>100</v>
      </c>
      <c r="D17" s="110"/>
      <c r="E17" s="110"/>
      <c r="F17" s="110" t="s">
        <v>101</v>
      </c>
      <c r="G17" s="110"/>
      <c r="H17" s="110"/>
      <c r="I17" s="110" t="s">
        <v>102</v>
      </c>
      <c r="J17" s="110"/>
      <c r="K17" s="110"/>
      <c r="L17" s="110" t="s">
        <v>103</v>
      </c>
      <c r="M17" s="110"/>
      <c r="N17" s="110"/>
      <c r="O17" s="110" t="s">
        <v>104</v>
      </c>
      <c r="P17" s="110"/>
      <c r="Q17" s="110"/>
      <c r="R17" s="110" t="s">
        <v>105</v>
      </c>
      <c r="S17" s="110"/>
      <c r="T17" s="110"/>
      <c r="U17" s="110" t="s">
        <v>106</v>
      </c>
      <c r="V17" s="110"/>
      <c r="W17" s="110"/>
      <c r="X17" s="110" t="s">
        <v>107</v>
      </c>
      <c r="Y17" s="110"/>
      <c r="Z17" s="110"/>
      <c r="AA17" s="110" t="s">
        <v>108</v>
      </c>
      <c r="AB17" s="110"/>
      <c r="AC17" s="110"/>
      <c r="AD17" s="110" t="s">
        <v>109</v>
      </c>
      <c r="AE17" s="110"/>
      <c r="AF17" s="110"/>
      <c r="AG17" s="110" t="s">
        <v>110</v>
      </c>
      <c r="AH17" s="110"/>
      <c r="AI17" s="110"/>
      <c r="AJ17" s="110" t="s">
        <v>111</v>
      </c>
      <c r="AK17" s="110"/>
      <c r="AL17" s="110"/>
      <c r="AM17" s="110" t="s">
        <v>112</v>
      </c>
      <c r="AN17" s="110"/>
      <c r="AO17" s="110"/>
    </row>
    <row r="18" spans="1:41" ht="32.25" customHeight="1">
      <c r="A18" s="109"/>
      <c r="B18" s="109"/>
      <c r="C18" s="44" t="s">
        <v>133</v>
      </c>
      <c r="D18" s="45" t="s">
        <v>113</v>
      </c>
      <c r="E18" s="45" t="s">
        <v>118</v>
      </c>
      <c r="F18" s="44" t="s">
        <v>133</v>
      </c>
      <c r="G18" s="45" t="s">
        <v>113</v>
      </c>
      <c r="H18" s="45" t="s">
        <v>118</v>
      </c>
      <c r="I18" s="44" t="s">
        <v>133</v>
      </c>
      <c r="J18" s="45" t="s">
        <v>113</v>
      </c>
      <c r="K18" s="45" t="s">
        <v>118</v>
      </c>
      <c r="L18" s="44" t="s">
        <v>133</v>
      </c>
      <c r="M18" s="45" t="s">
        <v>113</v>
      </c>
      <c r="N18" s="45" t="s">
        <v>118</v>
      </c>
      <c r="O18" s="44" t="s">
        <v>133</v>
      </c>
      <c r="P18" s="45" t="s">
        <v>113</v>
      </c>
      <c r="Q18" s="45" t="s">
        <v>118</v>
      </c>
      <c r="R18" s="44" t="s">
        <v>133</v>
      </c>
      <c r="S18" s="45" t="s">
        <v>113</v>
      </c>
      <c r="T18" s="45" t="s">
        <v>118</v>
      </c>
      <c r="U18" s="44" t="s">
        <v>133</v>
      </c>
      <c r="V18" s="45" t="s">
        <v>113</v>
      </c>
      <c r="W18" s="45" t="s">
        <v>118</v>
      </c>
      <c r="X18" s="44" t="s">
        <v>133</v>
      </c>
      <c r="Y18" s="45" t="s">
        <v>113</v>
      </c>
      <c r="Z18" s="45" t="s">
        <v>118</v>
      </c>
      <c r="AA18" s="44" t="s">
        <v>133</v>
      </c>
      <c r="AB18" s="45" t="s">
        <v>113</v>
      </c>
      <c r="AC18" s="45" t="s">
        <v>118</v>
      </c>
      <c r="AD18" s="44" t="s">
        <v>133</v>
      </c>
      <c r="AE18" s="45" t="s">
        <v>113</v>
      </c>
      <c r="AF18" s="45" t="s">
        <v>118</v>
      </c>
      <c r="AG18" s="44" t="s">
        <v>133</v>
      </c>
      <c r="AH18" s="45" t="s">
        <v>113</v>
      </c>
      <c r="AI18" s="45" t="s">
        <v>118</v>
      </c>
      <c r="AJ18" s="44" t="s">
        <v>133</v>
      </c>
      <c r="AK18" s="45" t="s">
        <v>113</v>
      </c>
      <c r="AL18" s="45" t="s">
        <v>118</v>
      </c>
      <c r="AM18" s="44" t="s">
        <v>133</v>
      </c>
      <c r="AN18" s="45" t="s">
        <v>113</v>
      </c>
      <c r="AO18" s="45" t="s">
        <v>118</v>
      </c>
    </row>
    <row r="19" spans="1:41" ht="19.5" customHeight="1">
      <c r="A19" s="111" t="s">
        <v>121</v>
      </c>
      <c r="B19" s="64" t="s">
        <v>114</v>
      </c>
      <c r="C19" s="38">
        <v>3520</v>
      </c>
      <c r="D19" s="38">
        <v>10</v>
      </c>
      <c r="E19" s="38">
        <f>C19*D19</f>
        <v>35200</v>
      </c>
      <c r="F19" s="38">
        <v>3520</v>
      </c>
      <c r="G19" s="38">
        <v>10</v>
      </c>
      <c r="H19" s="38">
        <f>F19*G19</f>
        <v>35200</v>
      </c>
      <c r="I19" s="38">
        <v>3520</v>
      </c>
      <c r="J19" s="38">
        <v>11</v>
      </c>
      <c r="K19" s="38">
        <f>I19*J19</f>
        <v>38720</v>
      </c>
      <c r="L19" s="38">
        <v>3520</v>
      </c>
      <c r="M19" s="38">
        <v>11</v>
      </c>
      <c r="N19" s="38">
        <f>L19*M19</f>
        <v>38720</v>
      </c>
      <c r="O19" s="38">
        <v>3520</v>
      </c>
      <c r="P19" s="38">
        <v>12</v>
      </c>
      <c r="Q19" s="38">
        <f>O19*P19</f>
        <v>42240</v>
      </c>
      <c r="R19" s="38">
        <v>3520</v>
      </c>
      <c r="S19" s="38">
        <v>12</v>
      </c>
      <c r="T19" s="38">
        <f>R19*S19</f>
        <v>42240</v>
      </c>
      <c r="U19" s="38">
        <v>3520</v>
      </c>
      <c r="V19" s="38">
        <v>12</v>
      </c>
      <c r="W19" s="38">
        <f>U19*V19</f>
        <v>42240</v>
      </c>
      <c r="X19" s="38">
        <v>3520</v>
      </c>
      <c r="Y19" s="38">
        <v>12</v>
      </c>
      <c r="Z19" s="38">
        <f>X19*Y19</f>
        <v>42240</v>
      </c>
      <c r="AA19" s="38">
        <v>3520</v>
      </c>
      <c r="AB19" s="38">
        <v>13</v>
      </c>
      <c r="AC19" s="38">
        <f>AA19*AB19</f>
        <v>45760</v>
      </c>
      <c r="AD19" s="38">
        <v>3520</v>
      </c>
      <c r="AE19" s="38">
        <v>13</v>
      </c>
      <c r="AF19" s="38">
        <f>AD19*AE19</f>
        <v>45760</v>
      </c>
      <c r="AG19" s="38">
        <v>3520</v>
      </c>
      <c r="AH19" s="38">
        <v>13</v>
      </c>
      <c r="AI19" s="38">
        <f>AG19*AH19</f>
        <v>45760</v>
      </c>
      <c r="AJ19" s="38">
        <v>3520</v>
      </c>
      <c r="AK19" s="38">
        <v>13</v>
      </c>
      <c r="AL19" s="38">
        <f>AJ19*AK19</f>
        <v>45760</v>
      </c>
      <c r="AM19" s="38"/>
      <c r="AN19" s="38">
        <f>D19+G19+J19+M19+P19+S19+V19+Y19+AB19+AE19+AH19+AK19</f>
        <v>142</v>
      </c>
      <c r="AO19" s="38">
        <f>E19+H19+K19+N19+Q19+T19+W19+Z19+AC19+AF19+AI19+AL19</f>
        <v>499840</v>
      </c>
    </row>
    <row r="20" spans="1:41" ht="19.5" customHeight="1">
      <c r="A20" s="111"/>
      <c r="B20" s="64" t="s">
        <v>126</v>
      </c>
      <c r="C20" s="38">
        <v>3520</v>
      </c>
      <c r="D20" s="38">
        <v>20</v>
      </c>
      <c r="E20" s="38">
        <f aca="true" t="shared" si="13" ref="E20:E26">C20*D20</f>
        <v>70400</v>
      </c>
      <c r="F20" s="38">
        <v>3520</v>
      </c>
      <c r="G20" s="38">
        <v>20</v>
      </c>
      <c r="H20" s="38">
        <f aca="true" t="shared" si="14" ref="H20:H26">F20*G20</f>
        <v>70400</v>
      </c>
      <c r="I20" s="38">
        <v>3520</v>
      </c>
      <c r="J20" s="38">
        <v>21</v>
      </c>
      <c r="K20" s="38">
        <f aca="true" t="shared" si="15" ref="K20:K26">I20*J20</f>
        <v>73920</v>
      </c>
      <c r="L20" s="38">
        <v>3520</v>
      </c>
      <c r="M20" s="38">
        <v>21</v>
      </c>
      <c r="N20" s="38">
        <f aca="true" t="shared" si="16" ref="N20:N26">L20*M20</f>
        <v>73920</v>
      </c>
      <c r="O20" s="38">
        <v>3520</v>
      </c>
      <c r="P20" s="38">
        <v>21</v>
      </c>
      <c r="Q20" s="38">
        <f aca="true" t="shared" si="17" ref="Q20:Q26">O20*P20</f>
        <v>73920</v>
      </c>
      <c r="R20" s="38">
        <v>3520</v>
      </c>
      <c r="S20" s="38">
        <v>21</v>
      </c>
      <c r="T20" s="38">
        <f aca="true" t="shared" si="18" ref="T20:T26">R20*S20</f>
        <v>73920</v>
      </c>
      <c r="U20" s="38">
        <v>3520</v>
      </c>
      <c r="V20" s="38">
        <v>21</v>
      </c>
      <c r="W20" s="38">
        <f aca="true" t="shared" si="19" ref="W20:W26">U20*V20</f>
        <v>73920</v>
      </c>
      <c r="X20" s="38">
        <v>3520</v>
      </c>
      <c r="Y20" s="38">
        <v>21</v>
      </c>
      <c r="Z20" s="38">
        <f aca="true" t="shared" si="20" ref="Z20:Z26">X20*Y20</f>
        <v>73920</v>
      </c>
      <c r="AA20" s="38">
        <v>3520</v>
      </c>
      <c r="AB20" s="38">
        <v>21</v>
      </c>
      <c r="AC20" s="38">
        <f aca="true" t="shared" si="21" ref="AC20:AC26">AA20*AB20</f>
        <v>73920</v>
      </c>
      <c r="AD20" s="38">
        <v>3520</v>
      </c>
      <c r="AE20" s="38">
        <v>21</v>
      </c>
      <c r="AF20" s="38">
        <f aca="true" t="shared" si="22" ref="AF20:AF26">AD20*AE20</f>
        <v>73920</v>
      </c>
      <c r="AG20" s="38">
        <v>3520</v>
      </c>
      <c r="AH20" s="38">
        <v>21</v>
      </c>
      <c r="AI20" s="38">
        <f aca="true" t="shared" si="23" ref="AI20:AI26">AG20*AH20</f>
        <v>73920</v>
      </c>
      <c r="AJ20" s="38">
        <v>3520</v>
      </c>
      <c r="AK20" s="38">
        <v>21</v>
      </c>
      <c r="AL20" s="38">
        <f aca="true" t="shared" si="24" ref="AL20:AL26">AJ20*AK20</f>
        <v>73920</v>
      </c>
      <c r="AM20" s="38"/>
      <c r="AN20" s="38">
        <f aca="true" t="shared" si="25" ref="AN20:AO26">D20+G20+J20+M20+P20+S20+V20+Y20+AB20+AE20+AH20+AK20</f>
        <v>250</v>
      </c>
      <c r="AO20" s="38">
        <f t="shared" si="25"/>
        <v>880000</v>
      </c>
    </row>
    <row r="21" spans="1:41" ht="19.5" customHeight="1">
      <c r="A21" s="111"/>
      <c r="B21" s="64" t="s">
        <v>115</v>
      </c>
      <c r="C21" s="38">
        <v>3520</v>
      </c>
      <c r="D21" s="38">
        <v>20</v>
      </c>
      <c r="E21" s="38">
        <f t="shared" si="13"/>
        <v>70400</v>
      </c>
      <c r="F21" s="38">
        <v>3520</v>
      </c>
      <c r="G21" s="38">
        <v>20</v>
      </c>
      <c r="H21" s="38">
        <f t="shared" si="14"/>
        <v>70400</v>
      </c>
      <c r="I21" s="38">
        <v>3520</v>
      </c>
      <c r="J21" s="38">
        <v>20</v>
      </c>
      <c r="K21" s="38">
        <f t="shared" si="15"/>
        <v>70400</v>
      </c>
      <c r="L21" s="38">
        <v>3520</v>
      </c>
      <c r="M21" s="38">
        <v>20</v>
      </c>
      <c r="N21" s="38">
        <f t="shared" si="16"/>
        <v>70400</v>
      </c>
      <c r="O21" s="38">
        <v>3520</v>
      </c>
      <c r="P21" s="38">
        <v>20</v>
      </c>
      <c r="Q21" s="38">
        <f t="shared" si="17"/>
        <v>70400</v>
      </c>
      <c r="R21" s="38">
        <v>3520</v>
      </c>
      <c r="S21" s="38">
        <v>20</v>
      </c>
      <c r="T21" s="38">
        <f t="shared" si="18"/>
        <v>70400</v>
      </c>
      <c r="U21" s="38">
        <v>3520</v>
      </c>
      <c r="V21" s="38">
        <v>20</v>
      </c>
      <c r="W21" s="38">
        <f t="shared" si="19"/>
        <v>70400</v>
      </c>
      <c r="X21" s="38">
        <v>3520</v>
      </c>
      <c r="Y21" s="38">
        <v>20</v>
      </c>
      <c r="Z21" s="38">
        <f t="shared" si="20"/>
        <v>70400</v>
      </c>
      <c r="AA21" s="38">
        <v>3520</v>
      </c>
      <c r="AB21" s="38">
        <v>20</v>
      </c>
      <c r="AC21" s="38">
        <f t="shared" si="21"/>
        <v>70400</v>
      </c>
      <c r="AD21" s="38">
        <v>3520</v>
      </c>
      <c r="AE21" s="38">
        <v>20</v>
      </c>
      <c r="AF21" s="38">
        <f t="shared" si="22"/>
        <v>70400</v>
      </c>
      <c r="AG21" s="38">
        <v>3520</v>
      </c>
      <c r="AH21" s="38">
        <v>20</v>
      </c>
      <c r="AI21" s="38">
        <f t="shared" si="23"/>
        <v>70400</v>
      </c>
      <c r="AJ21" s="38">
        <v>3520</v>
      </c>
      <c r="AK21" s="38">
        <v>20</v>
      </c>
      <c r="AL21" s="38">
        <f t="shared" si="24"/>
        <v>70400</v>
      </c>
      <c r="AM21" s="38"/>
      <c r="AN21" s="38">
        <f t="shared" si="25"/>
        <v>240</v>
      </c>
      <c r="AO21" s="38">
        <f t="shared" si="25"/>
        <v>844800</v>
      </c>
    </row>
    <row r="22" spans="1:41" ht="19.5" customHeight="1">
      <c r="A22" s="111"/>
      <c r="B22" s="64" t="s">
        <v>125</v>
      </c>
      <c r="C22" s="38">
        <v>3520</v>
      </c>
      <c r="D22" s="38">
        <v>30</v>
      </c>
      <c r="E22" s="38">
        <f t="shared" si="13"/>
        <v>105600</v>
      </c>
      <c r="F22" s="38">
        <v>3520</v>
      </c>
      <c r="G22" s="38">
        <v>30</v>
      </c>
      <c r="H22" s="38">
        <f t="shared" si="14"/>
        <v>105600</v>
      </c>
      <c r="I22" s="38">
        <v>3520</v>
      </c>
      <c r="J22" s="38">
        <v>30</v>
      </c>
      <c r="K22" s="38">
        <f t="shared" si="15"/>
        <v>105600</v>
      </c>
      <c r="L22" s="38">
        <v>3520</v>
      </c>
      <c r="M22" s="38">
        <v>30</v>
      </c>
      <c r="N22" s="38">
        <f t="shared" si="16"/>
        <v>105600</v>
      </c>
      <c r="O22" s="38">
        <v>3520</v>
      </c>
      <c r="P22" s="38">
        <v>30</v>
      </c>
      <c r="Q22" s="38">
        <f t="shared" si="17"/>
        <v>105600</v>
      </c>
      <c r="R22" s="38">
        <v>3520</v>
      </c>
      <c r="S22" s="38">
        <v>30</v>
      </c>
      <c r="T22" s="38">
        <f t="shared" si="18"/>
        <v>105600</v>
      </c>
      <c r="U22" s="38">
        <v>3520</v>
      </c>
      <c r="V22" s="38">
        <v>30</v>
      </c>
      <c r="W22" s="38">
        <f t="shared" si="19"/>
        <v>105600</v>
      </c>
      <c r="X22" s="38">
        <v>3520</v>
      </c>
      <c r="Y22" s="38">
        <v>30</v>
      </c>
      <c r="Z22" s="38">
        <f t="shared" si="20"/>
        <v>105600</v>
      </c>
      <c r="AA22" s="38">
        <v>3520</v>
      </c>
      <c r="AB22" s="38">
        <v>30</v>
      </c>
      <c r="AC22" s="38">
        <f t="shared" si="21"/>
        <v>105600</v>
      </c>
      <c r="AD22" s="38">
        <v>3520</v>
      </c>
      <c r="AE22" s="38">
        <v>30</v>
      </c>
      <c r="AF22" s="38">
        <f t="shared" si="22"/>
        <v>105600</v>
      </c>
      <c r="AG22" s="38">
        <v>3520</v>
      </c>
      <c r="AH22" s="38">
        <v>30</v>
      </c>
      <c r="AI22" s="38">
        <f t="shared" si="23"/>
        <v>105600</v>
      </c>
      <c r="AJ22" s="38">
        <v>3520</v>
      </c>
      <c r="AK22" s="38">
        <v>30</v>
      </c>
      <c r="AL22" s="38">
        <f t="shared" si="24"/>
        <v>105600</v>
      </c>
      <c r="AM22" s="38"/>
      <c r="AN22" s="38">
        <f t="shared" si="25"/>
        <v>360</v>
      </c>
      <c r="AO22" s="38">
        <f t="shared" si="25"/>
        <v>1267200</v>
      </c>
    </row>
    <row r="23" spans="1:41" ht="19.5" customHeight="1">
      <c r="A23" s="111" t="s">
        <v>122</v>
      </c>
      <c r="B23" s="64" t="s">
        <v>114</v>
      </c>
      <c r="C23" s="38">
        <v>3520</v>
      </c>
      <c r="D23" s="38">
        <v>0</v>
      </c>
      <c r="E23" s="38">
        <f t="shared" si="13"/>
        <v>0</v>
      </c>
      <c r="F23" s="38">
        <v>3520</v>
      </c>
      <c r="G23" s="38">
        <v>0</v>
      </c>
      <c r="H23" s="38">
        <f t="shared" si="14"/>
        <v>0</v>
      </c>
      <c r="I23" s="38">
        <v>3520</v>
      </c>
      <c r="J23" s="38">
        <v>0</v>
      </c>
      <c r="K23" s="38">
        <f t="shared" si="15"/>
        <v>0</v>
      </c>
      <c r="L23" s="38">
        <v>3520</v>
      </c>
      <c r="M23" s="38">
        <v>0</v>
      </c>
      <c r="N23" s="38">
        <f t="shared" si="16"/>
        <v>0</v>
      </c>
      <c r="O23" s="38">
        <v>3520</v>
      </c>
      <c r="P23" s="38">
        <v>0</v>
      </c>
      <c r="Q23" s="38">
        <f t="shared" si="17"/>
        <v>0</v>
      </c>
      <c r="R23" s="38">
        <v>3520</v>
      </c>
      <c r="S23" s="38">
        <v>0</v>
      </c>
      <c r="T23" s="38">
        <f t="shared" si="18"/>
        <v>0</v>
      </c>
      <c r="U23" s="38">
        <v>3520</v>
      </c>
      <c r="V23" s="38">
        <v>0</v>
      </c>
      <c r="W23" s="38">
        <f t="shared" si="19"/>
        <v>0</v>
      </c>
      <c r="X23" s="38">
        <v>3520</v>
      </c>
      <c r="Y23" s="38">
        <v>0</v>
      </c>
      <c r="Z23" s="38">
        <f t="shared" si="20"/>
        <v>0</v>
      </c>
      <c r="AA23" s="38">
        <v>3520</v>
      </c>
      <c r="AB23" s="38">
        <v>0</v>
      </c>
      <c r="AC23" s="38">
        <f t="shared" si="21"/>
        <v>0</v>
      </c>
      <c r="AD23" s="38">
        <v>3520</v>
      </c>
      <c r="AE23" s="38">
        <v>0</v>
      </c>
      <c r="AF23" s="38">
        <f t="shared" si="22"/>
        <v>0</v>
      </c>
      <c r="AG23" s="38">
        <v>3520</v>
      </c>
      <c r="AH23" s="38">
        <v>0</v>
      </c>
      <c r="AI23" s="38">
        <f t="shared" si="23"/>
        <v>0</v>
      </c>
      <c r="AJ23" s="38">
        <v>3520</v>
      </c>
      <c r="AK23" s="38">
        <v>0</v>
      </c>
      <c r="AL23" s="38">
        <f t="shared" si="24"/>
        <v>0</v>
      </c>
      <c r="AM23" s="38"/>
      <c r="AN23" s="38">
        <f t="shared" si="25"/>
        <v>0</v>
      </c>
      <c r="AO23" s="38">
        <f t="shared" si="25"/>
        <v>0</v>
      </c>
    </row>
    <row r="24" spans="1:41" ht="19.5" customHeight="1">
      <c r="A24" s="111"/>
      <c r="B24" s="64" t="s">
        <v>116</v>
      </c>
      <c r="C24" s="38">
        <v>3520</v>
      </c>
      <c r="D24" s="38">
        <v>3</v>
      </c>
      <c r="E24" s="38">
        <f t="shared" si="13"/>
        <v>10560</v>
      </c>
      <c r="F24" s="38">
        <v>3520</v>
      </c>
      <c r="G24" s="38">
        <v>3</v>
      </c>
      <c r="H24" s="38">
        <f t="shared" si="14"/>
        <v>10560</v>
      </c>
      <c r="I24" s="38">
        <v>3520</v>
      </c>
      <c r="J24" s="38">
        <v>3</v>
      </c>
      <c r="K24" s="38">
        <f t="shared" si="15"/>
        <v>10560</v>
      </c>
      <c r="L24" s="38">
        <v>3520</v>
      </c>
      <c r="M24" s="38">
        <v>3</v>
      </c>
      <c r="N24" s="38">
        <f t="shared" si="16"/>
        <v>10560</v>
      </c>
      <c r="O24" s="38">
        <v>3520</v>
      </c>
      <c r="P24" s="38">
        <v>3</v>
      </c>
      <c r="Q24" s="38">
        <f t="shared" si="17"/>
        <v>10560</v>
      </c>
      <c r="R24" s="38">
        <v>3520</v>
      </c>
      <c r="S24" s="38">
        <v>3</v>
      </c>
      <c r="T24" s="38">
        <f t="shared" si="18"/>
        <v>10560</v>
      </c>
      <c r="U24" s="38">
        <v>3520</v>
      </c>
      <c r="V24" s="38">
        <v>3</v>
      </c>
      <c r="W24" s="38">
        <f t="shared" si="19"/>
        <v>10560</v>
      </c>
      <c r="X24" s="38">
        <v>3520</v>
      </c>
      <c r="Y24" s="38">
        <v>3</v>
      </c>
      <c r="Z24" s="38">
        <f t="shared" si="20"/>
        <v>10560</v>
      </c>
      <c r="AA24" s="38">
        <v>3520</v>
      </c>
      <c r="AB24" s="38">
        <v>3</v>
      </c>
      <c r="AC24" s="38">
        <f t="shared" si="21"/>
        <v>10560</v>
      </c>
      <c r="AD24" s="38">
        <v>3520</v>
      </c>
      <c r="AE24" s="38">
        <v>3</v>
      </c>
      <c r="AF24" s="38">
        <f t="shared" si="22"/>
        <v>10560</v>
      </c>
      <c r="AG24" s="38">
        <v>3520</v>
      </c>
      <c r="AH24" s="38">
        <v>3</v>
      </c>
      <c r="AI24" s="38">
        <f t="shared" si="23"/>
        <v>10560</v>
      </c>
      <c r="AJ24" s="38">
        <v>3520</v>
      </c>
      <c r="AK24" s="38">
        <v>3</v>
      </c>
      <c r="AL24" s="38">
        <f t="shared" si="24"/>
        <v>10560</v>
      </c>
      <c r="AM24" s="38"/>
      <c r="AN24" s="38">
        <f t="shared" si="25"/>
        <v>36</v>
      </c>
      <c r="AO24" s="38">
        <f t="shared" si="25"/>
        <v>126720</v>
      </c>
    </row>
    <row r="25" spans="1:41" ht="19.5" customHeight="1">
      <c r="A25" s="111"/>
      <c r="B25" s="64" t="s">
        <v>115</v>
      </c>
      <c r="C25" s="38">
        <v>3520</v>
      </c>
      <c r="D25" s="38">
        <v>3</v>
      </c>
      <c r="E25" s="38">
        <f t="shared" si="13"/>
        <v>10560</v>
      </c>
      <c r="F25" s="38">
        <v>3520</v>
      </c>
      <c r="G25" s="38">
        <v>3</v>
      </c>
      <c r="H25" s="38">
        <f t="shared" si="14"/>
        <v>10560</v>
      </c>
      <c r="I25" s="38">
        <v>3520</v>
      </c>
      <c r="J25" s="38">
        <v>3</v>
      </c>
      <c r="K25" s="38">
        <f t="shared" si="15"/>
        <v>10560</v>
      </c>
      <c r="L25" s="38">
        <v>3520</v>
      </c>
      <c r="M25" s="38">
        <v>3</v>
      </c>
      <c r="N25" s="38">
        <f t="shared" si="16"/>
        <v>10560</v>
      </c>
      <c r="O25" s="38">
        <v>3520</v>
      </c>
      <c r="P25" s="38">
        <v>3</v>
      </c>
      <c r="Q25" s="38">
        <f t="shared" si="17"/>
        <v>10560</v>
      </c>
      <c r="R25" s="38">
        <v>3520</v>
      </c>
      <c r="S25" s="38">
        <v>3</v>
      </c>
      <c r="T25" s="38">
        <f t="shared" si="18"/>
        <v>10560</v>
      </c>
      <c r="U25" s="38">
        <v>3520</v>
      </c>
      <c r="V25" s="38">
        <v>3</v>
      </c>
      <c r="W25" s="38">
        <f t="shared" si="19"/>
        <v>10560</v>
      </c>
      <c r="X25" s="38">
        <v>3520</v>
      </c>
      <c r="Y25" s="38">
        <v>3</v>
      </c>
      <c r="Z25" s="38">
        <f t="shared" si="20"/>
        <v>10560</v>
      </c>
      <c r="AA25" s="38">
        <v>3520</v>
      </c>
      <c r="AB25" s="38">
        <v>3</v>
      </c>
      <c r="AC25" s="38">
        <f t="shared" si="21"/>
        <v>10560</v>
      </c>
      <c r="AD25" s="38">
        <v>3520</v>
      </c>
      <c r="AE25" s="38">
        <v>3</v>
      </c>
      <c r="AF25" s="38">
        <f t="shared" si="22"/>
        <v>10560</v>
      </c>
      <c r="AG25" s="38">
        <v>3520</v>
      </c>
      <c r="AH25" s="38">
        <v>3</v>
      </c>
      <c r="AI25" s="38">
        <f t="shared" si="23"/>
        <v>10560</v>
      </c>
      <c r="AJ25" s="38">
        <v>3520</v>
      </c>
      <c r="AK25" s="38">
        <v>3</v>
      </c>
      <c r="AL25" s="38">
        <f t="shared" si="24"/>
        <v>10560</v>
      </c>
      <c r="AM25" s="38"/>
      <c r="AN25" s="38">
        <f t="shared" si="25"/>
        <v>36</v>
      </c>
      <c r="AO25" s="38">
        <f t="shared" si="25"/>
        <v>126720</v>
      </c>
    </row>
    <row r="26" spans="1:41" ht="19.5" customHeight="1" thickBot="1">
      <c r="A26" s="111"/>
      <c r="B26" s="64" t="s">
        <v>117</v>
      </c>
      <c r="C26" s="38">
        <v>3520</v>
      </c>
      <c r="D26" s="38">
        <v>4</v>
      </c>
      <c r="E26" s="38">
        <f t="shared" si="13"/>
        <v>14080</v>
      </c>
      <c r="F26" s="38">
        <v>3520</v>
      </c>
      <c r="G26" s="38">
        <v>4</v>
      </c>
      <c r="H26" s="38">
        <f t="shared" si="14"/>
        <v>14080</v>
      </c>
      <c r="I26" s="38">
        <v>3520</v>
      </c>
      <c r="J26" s="38">
        <v>4</v>
      </c>
      <c r="K26" s="38">
        <f t="shared" si="15"/>
        <v>14080</v>
      </c>
      <c r="L26" s="38">
        <v>3520</v>
      </c>
      <c r="M26" s="38">
        <v>4</v>
      </c>
      <c r="N26" s="38">
        <f t="shared" si="16"/>
        <v>14080</v>
      </c>
      <c r="O26" s="38">
        <v>3520</v>
      </c>
      <c r="P26" s="38">
        <v>4</v>
      </c>
      <c r="Q26" s="38">
        <f t="shared" si="17"/>
        <v>14080</v>
      </c>
      <c r="R26" s="38">
        <v>3520</v>
      </c>
      <c r="S26" s="38">
        <v>4</v>
      </c>
      <c r="T26" s="38">
        <f t="shared" si="18"/>
        <v>14080</v>
      </c>
      <c r="U26" s="38">
        <v>3520</v>
      </c>
      <c r="V26" s="38">
        <v>4</v>
      </c>
      <c r="W26" s="38">
        <f t="shared" si="19"/>
        <v>14080</v>
      </c>
      <c r="X26" s="38">
        <v>3520</v>
      </c>
      <c r="Y26" s="38">
        <v>4</v>
      </c>
      <c r="Z26" s="38">
        <f t="shared" si="20"/>
        <v>14080</v>
      </c>
      <c r="AA26" s="38">
        <v>3520</v>
      </c>
      <c r="AB26" s="38">
        <v>4</v>
      </c>
      <c r="AC26" s="38">
        <f t="shared" si="21"/>
        <v>14080</v>
      </c>
      <c r="AD26" s="38">
        <v>3520</v>
      </c>
      <c r="AE26" s="38">
        <v>4</v>
      </c>
      <c r="AF26" s="38">
        <f t="shared" si="22"/>
        <v>14080</v>
      </c>
      <c r="AG26" s="38">
        <v>3520</v>
      </c>
      <c r="AH26" s="38">
        <v>4</v>
      </c>
      <c r="AI26" s="38">
        <f t="shared" si="23"/>
        <v>14080</v>
      </c>
      <c r="AJ26" s="38">
        <v>3520</v>
      </c>
      <c r="AK26" s="38">
        <v>4</v>
      </c>
      <c r="AL26" s="38">
        <f t="shared" si="24"/>
        <v>14080</v>
      </c>
      <c r="AM26" s="38"/>
      <c r="AN26" s="38">
        <f t="shared" si="25"/>
        <v>48</v>
      </c>
      <c r="AO26" s="40">
        <f t="shared" si="25"/>
        <v>168960</v>
      </c>
    </row>
    <row r="27" spans="1:41" ht="19.5" customHeight="1" thickBot="1">
      <c r="A27" s="112" t="s">
        <v>112</v>
      </c>
      <c r="B27" s="113"/>
      <c r="C27" s="38"/>
      <c r="D27" s="38">
        <f>SUM(D19:D26)</f>
        <v>90</v>
      </c>
      <c r="E27" s="38">
        <f>SUM(E19:E26)</f>
        <v>316800</v>
      </c>
      <c r="F27" s="38"/>
      <c r="G27" s="38">
        <f>SUM(G19:G26)</f>
        <v>90</v>
      </c>
      <c r="H27" s="38">
        <f>SUM(H19:H26)</f>
        <v>316800</v>
      </c>
      <c r="I27" s="38"/>
      <c r="J27" s="38">
        <f>SUM(J19:J26)</f>
        <v>92</v>
      </c>
      <c r="K27" s="38">
        <f>SUM(K19:K26)</f>
        <v>323840</v>
      </c>
      <c r="L27" s="38"/>
      <c r="M27" s="38">
        <f>SUM(M19:M26)</f>
        <v>92</v>
      </c>
      <c r="N27" s="38">
        <f>SUM(N19:N26)</f>
        <v>323840</v>
      </c>
      <c r="O27" s="38"/>
      <c r="P27" s="38">
        <f>SUM(P19:P26)</f>
        <v>93</v>
      </c>
      <c r="Q27" s="38">
        <f>SUM(Q19:Q26)</f>
        <v>327360</v>
      </c>
      <c r="R27" s="38"/>
      <c r="S27" s="38">
        <f>SUM(S19:S26)</f>
        <v>93</v>
      </c>
      <c r="T27" s="38">
        <f>SUM(T19:T26)</f>
        <v>327360</v>
      </c>
      <c r="U27" s="38"/>
      <c r="V27" s="38">
        <f>SUM(V19:V26)</f>
        <v>93</v>
      </c>
      <c r="W27" s="38">
        <f>SUM(W19:W26)</f>
        <v>327360</v>
      </c>
      <c r="X27" s="38"/>
      <c r="Y27" s="38">
        <f>SUM(Y19:Y26)</f>
        <v>93</v>
      </c>
      <c r="Z27" s="38">
        <f>SUM(Z19:Z26)</f>
        <v>327360</v>
      </c>
      <c r="AA27" s="38"/>
      <c r="AB27" s="38">
        <f>SUM(AB19:AB26)</f>
        <v>94</v>
      </c>
      <c r="AC27" s="38">
        <f>SUM(AC19:AC26)</f>
        <v>330880</v>
      </c>
      <c r="AD27" s="38"/>
      <c r="AE27" s="38">
        <f>SUM(AE19:AE26)</f>
        <v>94</v>
      </c>
      <c r="AF27" s="38">
        <f>SUM(AF19:AF26)</f>
        <v>330880</v>
      </c>
      <c r="AG27" s="38"/>
      <c r="AH27" s="38">
        <f>SUM(AH19:AH26)</f>
        <v>94</v>
      </c>
      <c r="AI27" s="38">
        <f>SUM(AI19:AI26)</f>
        <v>330880</v>
      </c>
      <c r="AJ27" s="38"/>
      <c r="AK27" s="38">
        <f>SUM(AK19:AK26)</f>
        <v>94</v>
      </c>
      <c r="AL27" s="38">
        <f>SUM(AL19:AL26)</f>
        <v>330880</v>
      </c>
      <c r="AM27" s="38"/>
      <c r="AN27" s="39">
        <f>SUM(AN19:AN26)</f>
        <v>1112</v>
      </c>
      <c r="AO27" s="41">
        <f>SUM(AO19:AO26)</f>
        <v>3914240</v>
      </c>
    </row>
    <row r="28" ht="19.5" customHeight="1" thickBot="1">
      <c r="A28" s="42" t="s">
        <v>124</v>
      </c>
    </row>
    <row r="29" spans="37:41" ht="27" customHeight="1" thickBot="1">
      <c r="AK29" s="46"/>
      <c r="AL29" s="46"/>
      <c r="AM29" s="114" t="s">
        <v>127</v>
      </c>
      <c r="AN29" s="115"/>
      <c r="AO29" s="41">
        <f>AO13+AO27</f>
        <v>15003260</v>
      </c>
    </row>
    <row r="30" ht="19.5" customHeight="1"/>
    <row r="31" ht="19.5" customHeight="1"/>
    <row r="32" ht="19.5" customHeight="1"/>
    <row r="33" ht="19.5" customHeight="1"/>
    <row r="34" ht="19.5" customHeight="1"/>
  </sheetData>
  <sheetProtection/>
  <mergeCells count="38">
    <mergeCell ref="A19:A22"/>
    <mergeCell ref="A23:A26"/>
    <mergeCell ref="A27:B27"/>
    <mergeCell ref="AM29:AN29"/>
    <mergeCell ref="X17:Z17"/>
    <mergeCell ref="AA17:AC17"/>
    <mergeCell ref="AD17:AF17"/>
    <mergeCell ref="AG17:AI17"/>
    <mergeCell ref="AJ17:AL17"/>
    <mergeCell ref="AM17:AO17"/>
    <mergeCell ref="F17:H17"/>
    <mergeCell ref="I17:K17"/>
    <mergeCell ref="L17:N17"/>
    <mergeCell ref="O17:Q17"/>
    <mergeCell ref="R17:T17"/>
    <mergeCell ref="U17:W17"/>
    <mergeCell ref="A5:A8"/>
    <mergeCell ref="A9:A12"/>
    <mergeCell ref="A13:B13"/>
    <mergeCell ref="A17:A18"/>
    <mergeCell ref="B17:B18"/>
    <mergeCell ref="C17:E17"/>
    <mergeCell ref="X3:Z3"/>
    <mergeCell ref="AA3:AC3"/>
    <mergeCell ref="AD3:AF3"/>
    <mergeCell ref="AG3:AI3"/>
    <mergeCell ref="AJ3:AL3"/>
    <mergeCell ref="AM3:AO3"/>
    <mergeCell ref="AM2:AO2"/>
    <mergeCell ref="A3:A4"/>
    <mergeCell ref="B3:B4"/>
    <mergeCell ref="C3:E3"/>
    <mergeCell ref="F3:H3"/>
    <mergeCell ref="I3:K3"/>
    <mergeCell ref="L3:N3"/>
    <mergeCell ref="O3:Q3"/>
    <mergeCell ref="R3:T3"/>
    <mergeCell ref="U3:W3"/>
  </mergeCells>
  <printOptions/>
  <pageMargins left="0.5905511811023623" right="0.3937007874015748" top="0.3937007874015748" bottom="0.1968503937007874" header="0.31496062992125984" footer="0.31496062992125984"/>
  <pageSetup horizontalDpi="600" verticalDpi="600" orientation="landscape" paperSize="9" scale="95" r:id="rId1"/>
  <colBreaks count="1" manualBreakCount="1">
    <brk id="14" max="65535" man="1"/>
  </colBreaks>
</worksheet>
</file>

<file path=xl/worksheets/sheet8.xml><?xml version="1.0" encoding="utf-8"?>
<worksheet xmlns="http://schemas.openxmlformats.org/spreadsheetml/2006/main" xmlns:r="http://schemas.openxmlformats.org/officeDocument/2006/relationships">
  <dimension ref="A1:AO29"/>
  <sheetViews>
    <sheetView view="pageBreakPreview" zoomScaleSheetLayoutView="100" zoomScalePageLayoutView="0" workbookViewId="0" topLeftCell="AD22">
      <selection activeCell="AM5" sqref="AM5:AM13"/>
    </sheetView>
  </sheetViews>
  <sheetFormatPr defaultColWidth="9.00390625" defaultRowHeight="13.5"/>
  <cols>
    <col min="1" max="1" width="10.75390625" style="0" customWidth="1"/>
    <col min="2" max="2" width="10.75390625" style="19" customWidth="1"/>
    <col min="3" max="3" width="12.75390625" style="0" customWidth="1"/>
    <col min="4" max="4" width="5.75390625" style="0" customWidth="1"/>
    <col min="5" max="6" width="12.75390625" style="0" customWidth="1"/>
    <col min="7" max="7" width="5.75390625" style="0" customWidth="1"/>
    <col min="8" max="9" width="12.75390625" style="0" customWidth="1"/>
    <col min="10" max="10" width="5.75390625" style="0" customWidth="1"/>
    <col min="11" max="12" width="12.75390625" style="0" customWidth="1"/>
    <col min="13" max="13" width="5.75390625" style="0" customWidth="1"/>
    <col min="14" max="15" width="12.75390625" style="0" customWidth="1"/>
    <col min="16" max="16" width="5.75390625" style="0" customWidth="1"/>
    <col min="17" max="18" width="12.75390625" style="0" customWidth="1"/>
    <col min="19" max="19" width="5.75390625" style="0" customWidth="1"/>
    <col min="20" max="21" width="12.75390625" style="0" customWidth="1"/>
    <col min="22" max="22" width="5.75390625" style="0" customWidth="1"/>
    <col min="23" max="24" width="12.75390625" style="0" customWidth="1"/>
    <col min="25" max="25" width="5.75390625" style="0" customWidth="1"/>
    <col min="26" max="27" width="12.75390625" style="0" customWidth="1"/>
    <col min="28" max="28" width="5.75390625" style="0" customWidth="1"/>
    <col min="29" max="30" width="12.75390625" style="0" customWidth="1"/>
    <col min="31" max="31" width="5.75390625" style="0" customWidth="1"/>
    <col min="32" max="33" width="12.75390625" style="0" customWidth="1"/>
    <col min="34" max="34" width="5.75390625" style="0" customWidth="1"/>
    <col min="35" max="36" width="12.75390625" style="0" customWidth="1"/>
    <col min="37" max="37" width="5.75390625" style="0" customWidth="1"/>
    <col min="38" max="39" width="12.75390625" style="0" customWidth="1"/>
    <col min="40" max="40" width="5.75390625" style="0" customWidth="1"/>
    <col min="41" max="41" width="12.75390625" style="0" customWidth="1"/>
  </cols>
  <sheetData>
    <row r="1" ht="19.5" customHeight="1">
      <c r="A1" s="51" t="s">
        <v>132</v>
      </c>
    </row>
    <row r="2" spans="1:41" ht="19.5" customHeight="1">
      <c r="A2" s="32" t="s">
        <v>134</v>
      </c>
      <c r="AM2" s="107" t="s">
        <v>128</v>
      </c>
      <c r="AN2" s="107"/>
      <c r="AO2" s="107"/>
    </row>
    <row r="3" spans="1:41" ht="19.5" customHeight="1">
      <c r="A3" s="108" t="s">
        <v>119</v>
      </c>
      <c r="B3" s="108" t="s">
        <v>120</v>
      </c>
      <c r="C3" s="110" t="s">
        <v>100</v>
      </c>
      <c r="D3" s="110"/>
      <c r="E3" s="110"/>
      <c r="F3" s="110" t="s">
        <v>101</v>
      </c>
      <c r="G3" s="110"/>
      <c r="H3" s="110"/>
      <c r="I3" s="110" t="s">
        <v>102</v>
      </c>
      <c r="J3" s="110"/>
      <c r="K3" s="110"/>
      <c r="L3" s="110" t="s">
        <v>103</v>
      </c>
      <c r="M3" s="110"/>
      <c r="N3" s="110"/>
      <c r="O3" s="110" t="s">
        <v>104</v>
      </c>
      <c r="P3" s="110"/>
      <c r="Q3" s="110"/>
      <c r="R3" s="110" t="s">
        <v>105</v>
      </c>
      <c r="S3" s="110"/>
      <c r="T3" s="110"/>
      <c r="U3" s="110" t="s">
        <v>106</v>
      </c>
      <c r="V3" s="110"/>
      <c r="W3" s="110"/>
      <c r="X3" s="110" t="s">
        <v>107</v>
      </c>
      <c r="Y3" s="110"/>
      <c r="Z3" s="110"/>
      <c r="AA3" s="110" t="s">
        <v>108</v>
      </c>
      <c r="AB3" s="110"/>
      <c r="AC3" s="110"/>
      <c r="AD3" s="110" t="s">
        <v>109</v>
      </c>
      <c r="AE3" s="110"/>
      <c r="AF3" s="110"/>
      <c r="AG3" s="110" t="s">
        <v>110</v>
      </c>
      <c r="AH3" s="110"/>
      <c r="AI3" s="110"/>
      <c r="AJ3" s="110" t="s">
        <v>111</v>
      </c>
      <c r="AK3" s="110"/>
      <c r="AL3" s="110"/>
      <c r="AM3" s="110" t="s">
        <v>112</v>
      </c>
      <c r="AN3" s="110"/>
      <c r="AO3" s="110"/>
    </row>
    <row r="4" spans="1:41" ht="32.25" customHeight="1">
      <c r="A4" s="109"/>
      <c r="B4" s="109"/>
      <c r="C4" s="44" t="s">
        <v>123</v>
      </c>
      <c r="D4" s="45" t="s">
        <v>113</v>
      </c>
      <c r="E4" s="45" t="s">
        <v>118</v>
      </c>
      <c r="F4" s="44" t="s">
        <v>123</v>
      </c>
      <c r="G4" s="45" t="s">
        <v>113</v>
      </c>
      <c r="H4" s="45" t="s">
        <v>118</v>
      </c>
      <c r="I4" s="44" t="s">
        <v>123</v>
      </c>
      <c r="J4" s="45" t="s">
        <v>113</v>
      </c>
      <c r="K4" s="45" t="s">
        <v>118</v>
      </c>
      <c r="L4" s="44" t="s">
        <v>123</v>
      </c>
      <c r="M4" s="45" t="s">
        <v>113</v>
      </c>
      <c r="N4" s="45" t="s">
        <v>118</v>
      </c>
      <c r="O4" s="44" t="s">
        <v>123</v>
      </c>
      <c r="P4" s="45" t="s">
        <v>113</v>
      </c>
      <c r="Q4" s="45" t="s">
        <v>118</v>
      </c>
      <c r="R4" s="44" t="s">
        <v>123</v>
      </c>
      <c r="S4" s="45" t="s">
        <v>113</v>
      </c>
      <c r="T4" s="45" t="s">
        <v>118</v>
      </c>
      <c r="U4" s="44" t="s">
        <v>123</v>
      </c>
      <c r="V4" s="45" t="s">
        <v>113</v>
      </c>
      <c r="W4" s="45" t="s">
        <v>118</v>
      </c>
      <c r="X4" s="44" t="s">
        <v>123</v>
      </c>
      <c r="Y4" s="45" t="s">
        <v>113</v>
      </c>
      <c r="Z4" s="45" t="s">
        <v>118</v>
      </c>
      <c r="AA4" s="44" t="s">
        <v>123</v>
      </c>
      <c r="AB4" s="45" t="s">
        <v>113</v>
      </c>
      <c r="AC4" s="45" t="s">
        <v>118</v>
      </c>
      <c r="AD4" s="44" t="s">
        <v>123</v>
      </c>
      <c r="AE4" s="45" t="s">
        <v>113</v>
      </c>
      <c r="AF4" s="45" t="s">
        <v>118</v>
      </c>
      <c r="AG4" s="44" t="s">
        <v>123</v>
      </c>
      <c r="AH4" s="45" t="s">
        <v>113</v>
      </c>
      <c r="AI4" s="45" t="s">
        <v>118</v>
      </c>
      <c r="AJ4" s="44" t="s">
        <v>123</v>
      </c>
      <c r="AK4" s="45" t="s">
        <v>113</v>
      </c>
      <c r="AL4" s="45" t="s">
        <v>118</v>
      </c>
      <c r="AM4" s="44" t="s">
        <v>123</v>
      </c>
      <c r="AN4" s="45" t="s">
        <v>113</v>
      </c>
      <c r="AO4" s="45" t="s">
        <v>118</v>
      </c>
    </row>
    <row r="5" spans="1:41" ht="19.5" customHeight="1">
      <c r="A5" s="111" t="s">
        <v>121</v>
      </c>
      <c r="B5" s="43" t="s">
        <v>114</v>
      </c>
      <c r="C5" s="38">
        <v>25560</v>
      </c>
      <c r="D5" s="38">
        <v>10</v>
      </c>
      <c r="E5" s="38">
        <f>C5*D5</f>
        <v>255600</v>
      </c>
      <c r="F5" s="38">
        <v>25560</v>
      </c>
      <c r="G5" s="38">
        <v>11</v>
      </c>
      <c r="H5" s="38">
        <f>F5*G5</f>
        <v>281160</v>
      </c>
      <c r="I5" s="38">
        <v>25560</v>
      </c>
      <c r="J5" s="38">
        <v>12</v>
      </c>
      <c r="K5" s="38">
        <f>I5*J5</f>
        <v>306720</v>
      </c>
      <c r="L5" s="38">
        <v>25560</v>
      </c>
      <c r="M5" s="38">
        <v>12</v>
      </c>
      <c r="N5" s="38">
        <f>L5*M5</f>
        <v>306720</v>
      </c>
      <c r="O5" s="38">
        <v>25560</v>
      </c>
      <c r="P5" s="38">
        <v>12</v>
      </c>
      <c r="Q5" s="38">
        <f>O5*P5</f>
        <v>306720</v>
      </c>
      <c r="R5" s="38">
        <v>25560</v>
      </c>
      <c r="S5" s="38">
        <v>12</v>
      </c>
      <c r="T5" s="38">
        <f>R5*S5</f>
        <v>306720</v>
      </c>
      <c r="U5" s="38">
        <v>26980</v>
      </c>
      <c r="V5" s="38">
        <v>12</v>
      </c>
      <c r="W5" s="38">
        <f>U5*V5</f>
        <v>323760</v>
      </c>
      <c r="X5" s="38">
        <v>26980</v>
      </c>
      <c r="Y5" s="38">
        <v>12</v>
      </c>
      <c r="Z5" s="38">
        <f>X5*Y5</f>
        <v>323760</v>
      </c>
      <c r="AA5" s="38">
        <v>26980</v>
      </c>
      <c r="AB5" s="38">
        <v>12</v>
      </c>
      <c r="AC5" s="38">
        <f>AA5*AB5</f>
        <v>323760</v>
      </c>
      <c r="AD5" s="38">
        <v>26980</v>
      </c>
      <c r="AE5" s="38">
        <v>12</v>
      </c>
      <c r="AF5" s="38">
        <f>AD5*AE5</f>
        <v>323760</v>
      </c>
      <c r="AG5" s="38">
        <v>26980</v>
      </c>
      <c r="AH5" s="38">
        <v>13</v>
      </c>
      <c r="AI5" s="38">
        <f>AG5*AH5</f>
        <v>350740</v>
      </c>
      <c r="AJ5" s="38">
        <v>26980</v>
      </c>
      <c r="AK5" s="38">
        <v>13</v>
      </c>
      <c r="AL5" s="38">
        <f>AJ5*AK5</f>
        <v>350740</v>
      </c>
      <c r="AM5" s="38"/>
      <c r="AN5" s="38">
        <f>D5+G5+J5+M5+P5+S5+V5+Y5+AB5+AE5+AH5+AK5</f>
        <v>143</v>
      </c>
      <c r="AO5" s="38">
        <f>E5+H5+K5+N5+Q5+T5+W5+Z5+AC5+AF5+AI5+AL5</f>
        <v>3760160</v>
      </c>
    </row>
    <row r="6" spans="1:41" ht="19.5" customHeight="1">
      <c r="A6" s="111"/>
      <c r="B6" s="43" t="s">
        <v>126</v>
      </c>
      <c r="C6" s="38">
        <v>13680</v>
      </c>
      <c r="D6" s="38">
        <v>33</v>
      </c>
      <c r="E6" s="38">
        <f aca="true" t="shared" si="0" ref="E6:E12">C6*D6</f>
        <v>451440</v>
      </c>
      <c r="F6" s="38">
        <v>13680</v>
      </c>
      <c r="G6" s="38">
        <v>33</v>
      </c>
      <c r="H6" s="38">
        <f aca="true" t="shared" si="1" ref="H6:H12">F6*G6</f>
        <v>451440</v>
      </c>
      <c r="I6" s="38">
        <v>13680</v>
      </c>
      <c r="J6" s="38">
        <v>34</v>
      </c>
      <c r="K6" s="38">
        <f aca="true" t="shared" si="2" ref="K6:K12">I6*J6</f>
        <v>465120</v>
      </c>
      <c r="L6" s="38">
        <v>13680</v>
      </c>
      <c r="M6" s="38">
        <v>35</v>
      </c>
      <c r="N6" s="38">
        <f aca="true" t="shared" si="3" ref="N6:N12">L6*M6</f>
        <v>478800</v>
      </c>
      <c r="O6" s="38">
        <v>13680</v>
      </c>
      <c r="P6" s="38">
        <v>35</v>
      </c>
      <c r="Q6" s="38">
        <f aca="true" t="shared" si="4" ref="Q6:Q12">O6*P6</f>
        <v>478800</v>
      </c>
      <c r="R6" s="38">
        <v>13680</v>
      </c>
      <c r="S6" s="38">
        <v>35</v>
      </c>
      <c r="T6" s="38">
        <f aca="true" t="shared" si="5" ref="T6:T12">R6*S6</f>
        <v>478800</v>
      </c>
      <c r="U6" s="38">
        <v>14440</v>
      </c>
      <c r="V6" s="38">
        <v>35</v>
      </c>
      <c r="W6" s="38">
        <f aca="true" t="shared" si="6" ref="W6:W12">U6*V6</f>
        <v>505400</v>
      </c>
      <c r="X6" s="38">
        <v>14440</v>
      </c>
      <c r="Y6" s="38">
        <v>35</v>
      </c>
      <c r="Z6" s="38">
        <f aca="true" t="shared" si="7" ref="Z6:Z12">X6*Y6</f>
        <v>505400</v>
      </c>
      <c r="AA6" s="38">
        <v>14440</v>
      </c>
      <c r="AB6" s="38">
        <v>35</v>
      </c>
      <c r="AC6" s="38">
        <f aca="true" t="shared" si="8" ref="AC6:AC12">AA6*AB6</f>
        <v>505400</v>
      </c>
      <c r="AD6" s="38">
        <v>14440</v>
      </c>
      <c r="AE6" s="38">
        <v>35</v>
      </c>
      <c r="AF6" s="38">
        <f aca="true" t="shared" si="9" ref="AF6:AF12">AD6*AE6</f>
        <v>505400</v>
      </c>
      <c r="AG6" s="38">
        <v>14440</v>
      </c>
      <c r="AH6" s="38">
        <v>35</v>
      </c>
      <c r="AI6" s="38">
        <f aca="true" t="shared" si="10" ref="AI6:AI12">AG6*AH6</f>
        <v>505400</v>
      </c>
      <c r="AJ6" s="38">
        <v>14440</v>
      </c>
      <c r="AK6" s="38">
        <v>35</v>
      </c>
      <c r="AL6" s="38">
        <f aca="true" t="shared" si="11" ref="AL6:AL12">AJ6*AK6</f>
        <v>505400</v>
      </c>
      <c r="AM6" s="38"/>
      <c r="AN6" s="38">
        <f aca="true" t="shared" si="12" ref="AN6:AN12">D6+G6+J6+M6+P6+S6+V6+Y6+AB6+AE6+AH6+AK6</f>
        <v>415</v>
      </c>
      <c r="AO6" s="38">
        <f aca="true" t="shared" si="13" ref="AO6:AO12">E6+H6+K6+N6+Q6+T6+W6+Z6+AC6+AF6+AI6+AL6</f>
        <v>5836800</v>
      </c>
    </row>
    <row r="7" spans="1:41" ht="19.5" customHeight="1">
      <c r="A7" s="111"/>
      <c r="B7" s="43" t="s">
        <v>115</v>
      </c>
      <c r="C7" s="38">
        <v>5400</v>
      </c>
      <c r="D7" s="38">
        <v>21</v>
      </c>
      <c r="E7" s="38">
        <f t="shared" si="0"/>
        <v>113400</v>
      </c>
      <c r="F7" s="38">
        <v>5400</v>
      </c>
      <c r="G7" s="38">
        <v>21</v>
      </c>
      <c r="H7" s="38">
        <f t="shared" si="1"/>
        <v>113400</v>
      </c>
      <c r="I7" s="38">
        <v>5400</v>
      </c>
      <c r="J7" s="38">
        <v>21</v>
      </c>
      <c r="K7" s="38">
        <f t="shared" si="2"/>
        <v>113400</v>
      </c>
      <c r="L7" s="38">
        <v>5400</v>
      </c>
      <c r="M7" s="38">
        <v>21</v>
      </c>
      <c r="N7" s="38">
        <f t="shared" si="3"/>
        <v>113400</v>
      </c>
      <c r="O7" s="38">
        <v>5400</v>
      </c>
      <c r="P7" s="38">
        <v>21</v>
      </c>
      <c r="Q7" s="38">
        <f t="shared" si="4"/>
        <v>113400</v>
      </c>
      <c r="R7" s="38">
        <v>5400</v>
      </c>
      <c r="S7" s="38">
        <v>21</v>
      </c>
      <c r="T7" s="38">
        <f t="shared" si="5"/>
        <v>113400</v>
      </c>
      <c r="U7" s="38">
        <v>5700</v>
      </c>
      <c r="V7" s="38">
        <v>21</v>
      </c>
      <c r="W7" s="38">
        <f t="shared" si="6"/>
        <v>119700</v>
      </c>
      <c r="X7" s="38">
        <v>5700</v>
      </c>
      <c r="Y7" s="38">
        <v>21</v>
      </c>
      <c r="Z7" s="38">
        <f t="shared" si="7"/>
        <v>119700</v>
      </c>
      <c r="AA7" s="38">
        <v>5700</v>
      </c>
      <c r="AB7" s="38">
        <v>21</v>
      </c>
      <c r="AC7" s="38">
        <f t="shared" si="8"/>
        <v>119700</v>
      </c>
      <c r="AD7" s="38">
        <v>5700</v>
      </c>
      <c r="AE7" s="38">
        <v>21</v>
      </c>
      <c r="AF7" s="38">
        <f t="shared" si="9"/>
        <v>119700</v>
      </c>
      <c r="AG7" s="38">
        <v>5700</v>
      </c>
      <c r="AH7" s="38">
        <v>21</v>
      </c>
      <c r="AI7" s="38">
        <f t="shared" si="10"/>
        <v>119700</v>
      </c>
      <c r="AJ7" s="38">
        <v>5700</v>
      </c>
      <c r="AK7" s="38">
        <v>21</v>
      </c>
      <c r="AL7" s="38">
        <f t="shared" si="11"/>
        <v>119700</v>
      </c>
      <c r="AM7" s="38"/>
      <c r="AN7" s="38">
        <f t="shared" si="12"/>
        <v>252</v>
      </c>
      <c r="AO7" s="38">
        <f t="shared" si="13"/>
        <v>1398600</v>
      </c>
    </row>
    <row r="8" spans="1:41" ht="19.5" customHeight="1">
      <c r="A8" s="111"/>
      <c r="B8" s="43" t="s">
        <v>125</v>
      </c>
      <c r="C8" s="38">
        <v>4320</v>
      </c>
      <c r="D8" s="38">
        <v>45</v>
      </c>
      <c r="E8" s="38">
        <f t="shared" si="0"/>
        <v>194400</v>
      </c>
      <c r="F8" s="38">
        <v>4320</v>
      </c>
      <c r="G8" s="38">
        <v>45</v>
      </c>
      <c r="H8" s="38">
        <f t="shared" si="1"/>
        <v>194400</v>
      </c>
      <c r="I8" s="38">
        <v>4320</v>
      </c>
      <c r="J8" s="38">
        <v>45</v>
      </c>
      <c r="K8" s="38">
        <f t="shared" si="2"/>
        <v>194400</v>
      </c>
      <c r="L8" s="38">
        <v>4320</v>
      </c>
      <c r="M8" s="38">
        <v>45</v>
      </c>
      <c r="N8" s="38">
        <f t="shared" si="3"/>
        <v>194400</v>
      </c>
      <c r="O8" s="38">
        <v>4320</v>
      </c>
      <c r="P8" s="38">
        <v>45</v>
      </c>
      <c r="Q8" s="38">
        <f t="shared" si="4"/>
        <v>194400</v>
      </c>
      <c r="R8" s="38">
        <v>4320</v>
      </c>
      <c r="S8" s="38">
        <v>45</v>
      </c>
      <c r="T8" s="38">
        <f t="shared" si="5"/>
        <v>194400</v>
      </c>
      <c r="U8" s="38">
        <v>4560</v>
      </c>
      <c r="V8" s="38">
        <v>45</v>
      </c>
      <c r="W8" s="38">
        <f t="shared" si="6"/>
        <v>205200</v>
      </c>
      <c r="X8" s="38">
        <v>4560</v>
      </c>
      <c r="Y8" s="38">
        <v>45</v>
      </c>
      <c r="Z8" s="38">
        <f t="shared" si="7"/>
        <v>205200</v>
      </c>
      <c r="AA8" s="38">
        <v>4560</v>
      </c>
      <c r="AB8" s="38">
        <v>45</v>
      </c>
      <c r="AC8" s="38">
        <f t="shared" si="8"/>
        <v>205200</v>
      </c>
      <c r="AD8" s="38">
        <v>4560</v>
      </c>
      <c r="AE8" s="38">
        <v>45</v>
      </c>
      <c r="AF8" s="38">
        <f t="shared" si="9"/>
        <v>205200</v>
      </c>
      <c r="AG8" s="38">
        <v>4560</v>
      </c>
      <c r="AH8" s="38">
        <v>45</v>
      </c>
      <c r="AI8" s="38">
        <f t="shared" si="10"/>
        <v>205200</v>
      </c>
      <c r="AJ8" s="38">
        <v>4560</v>
      </c>
      <c r="AK8" s="38">
        <v>45</v>
      </c>
      <c r="AL8" s="38">
        <f t="shared" si="11"/>
        <v>205200</v>
      </c>
      <c r="AM8" s="38"/>
      <c r="AN8" s="38">
        <f t="shared" si="12"/>
        <v>540</v>
      </c>
      <c r="AO8" s="38">
        <f t="shared" si="13"/>
        <v>2397600</v>
      </c>
    </row>
    <row r="9" spans="1:41" ht="19.5" customHeight="1">
      <c r="A9" s="111" t="s">
        <v>122</v>
      </c>
      <c r="B9" s="43" t="s">
        <v>114</v>
      </c>
      <c r="C9" s="38">
        <v>25020</v>
      </c>
      <c r="D9" s="38">
        <v>2</v>
      </c>
      <c r="E9" s="38">
        <f t="shared" si="0"/>
        <v>50040</v>
      </c>
      <c r="F9" s="38">
        <v>25020</v>
      </c>
      <c r="G9" s="38">
        <v>2</v>
      </c>
      <c r="H9" s="38">
        <f t="shared" si="1"/>
        <v>50040</v>
      </c>
      <c r="I9" s="38">
        <v>25020</v>
      </c>
      <c r="J9" s="38">
        <v>2</v>
      </c>
      <c r="K9" s="38">
        <f t="shared" si="2"/>
        <v>50040</v>
      </c>
      <c r="L9" s="38">
        <v>25020</v>
      </c>
      <c r="M9" s="38">
        <v>2</v>
      </c>
      <c r="N9" s="38">
        <f t="shared" si="3"/>
        <v>50040</v>
      </c>
      <c r="O9" s="38">
        <v>25020</v>
      </c>
      <c r="P9" s="38">
        <v>2</v>
      </c>
      <c r="Q9" s="38">
        <f t="shared" si="4"/>
        <v>50040</v>
      </c>
      <c r="R9" s="38">
        <v>25020</v>
      </c>
      <c r="S9" s="38">
        <v>2</v>
      </c>
      <c r="T9" s="38">
        <f t="shared" si="5"/>
        <v>50040</v>
      </c>
      <c r="U9" s="38">
        <v>26410</v>
      </c>
      <c r="V9" s="38">
        <v>2</v>
      </c>
      <c r="W9" s="38">
        <f t="shared" si="6"/>
        <v>52820</v>
      </c>
      <c r="X9" s="38">
        <v>26410</v>
      </c>
      <c r="Y9" s="38">
        <v>2</v>
      </c>
      <c r="Z9" s="38">
        <f t="shared" si="7"/>
        <v>52820</v>
      </c>
      <c r="AA9" s="38">
        <v>26410</v>
      </c>
      <c r="AB9" s="38">
        <v>2</v>
      </c>
      <c r="AC9" s="38">
        <f t="shared" si="8"/>
        <v>52820</v>
      </c>
      <c r="AD9" s="38">
        <v>26410</v>
      </c>
      <c r="AE9" s="38">
        <v>2</v>
      </c>
      <c r="AF9" s="38">
        <f t="shared" si="9"/>
        <v>52820</v>
      </c>
      <c r="AG9" s="38">
        <v>26410</v>
      </c>
      <c r="AH9" s="38">
        <v>2</v>
      </c>
      <c r="AI9" s="38">
        <f t="shared" si="10"/>
        <v>52820</v>
      </c>
      <c r="AJ9" s="38">
        <v>26410</v>
      </c>
      <c r="AK9" s="38">
        <v>2</v>
      </c>
      <c r="AL9" s="38">
        <f t="shared" si="11"/>
        <v>52820</v>
      </c>
      <c r="AM9" s="38"/>
      <c r="AN9" s="38">
        <f t="shared" si="12"/>
        <v>24</v>
      </c>
      <c r="AO9" s="38">
        <f t="shared" si="13"/>
        <v>617160</v>
      </c>
    </row>
    <row r="10" spans="1:41" ht="19.5" customHeight="1">
      <c r="A10" s="111"/>
      <c r="B10" s="43" t="s">
        <v>116</v>
      </c>
      <c r="C10" s="38">
        <v>13140</v>
      </c>
      <c r="D10" s="38">
        <v>3</v>
      </c>
      <c r="E10" s="38">
        <f t="shared" si="0"/>
        <v>39420</v>
      </c>
      <c r="F10" s="38">
        <v>13140</v>
      </c>
      <c r="G10" s="38">
        <v>3</v>
      </c>
      <c r="H10" s="38">
        <f t="shared" si="1"/>
        <v>39420</v>
      </c>
      <c r="I10" s="38">
        <v>13140</v>
      </c>
      <c r="J10" s="38">
        <v>3</v>
      </c>
      <c r="K10" s="38">
        <f t="shared" si="2"/>
        <v>39420</v>
      </c>
      <c r="L10" s="38">
        <v>13140</v>
      </c>
      <c r="M10" s="38">
        <v>3</v>
      </c>
      <c r="N10" s="38">
        <f t="shared" si="3"/>
        <v>39420</v>
      </c>
      <c r="O10" s="38">
        <v>13140</v>
      </c>
      <c r="P10" s="38">
        <v>3</v>
      </c>
      <c r="Q10" s="38">
        <f t="shared" si="4"/>
        <v>39420</v>
      </c>
      <c r="R10" s="38">
        <v>13140</v>
      </c>
      <c r="S10" s="38">
        <v>3</v>
      </c>
      <c r="T10" s="38">
        <f t="shared" si="5"/>
        <v>39420</v>
      </c>
      <c r="U10" s="38">
        <v>13870</v>
      </c>
      <c r="V10" s="38">
        <v>3</v>
      </c>
      <c r="W10" s="38">
        <f t="shared" si="6"/>
        <v>41610</v>
      </c>
      <c r="X10" s="38">
        <v>13870</v>
      </c>
      <c r="Y10" s="38">
        <v>3</v>
      </c>
      <c r="Z10" s="38">
        <f t="shared" si="7"/>
        <v>41610</v>
      </c>
      <c r="AA10" s="38">
        <v>13870</v>
      </c>
      <c r="AB10" s="38">
        <v>3</v>
      </c>
      <c r="AC10" s="38">
        <f t="shared" si="8"/>
        <v>41610</v>
      </c>
      <c r="AD10" s="38">
        <v>13870</v>
      </c>
      <c r="AE10" s="38">
        <v>3</v>
      </c>
      <c r="AF10" s="38">
        <f t="shared" si="9"/>
        <v>41610</v>
      </c>
      <c r="AG10" s="38">
        <v>13870</v>
      </c>
      <c r="AH10" s="38">
        <v>3</v>
      </c>
      <c r="AI10" s="38">
        <f t="shared" si="10"/>
        <v>41610</v>
      </c>
      <c r="AJ10" s="38">
        <v>13870</v>
      </c>
      <c r="AK10" s="38">
        <v>3</v>
      </c>
      <c r="AL10" s="38">
        <f t="shared" si="11"/>
        <v>41610</v>
      </c>
      <c r="AM10" s="38"/>
      <c r="AN10" s="38">
        <f t="shared" si="12"/>
        <v>36</v>
      </c>
      <c r="AO10" s="38">
        <f t="shared" si="13"/>
        <v>486180</v>
      </c>
    </row>
    <row r="11" spans="1:41" ht="19.5" customHeight="1">
      <c r="A11" s="111"/>
      <c r="B11" s="43" t="s">
        <v>115</v>
      </c>
      <c r="C11" s="38">
        <v>4860</v>
      </c>
      <c r="D11" s="38">
        <v>3</v>
      </c>
      <c r="E11" s="38">
        <f t="shared" si="0"/>
        <v>14580</v>
      </c>
      <c r="F11" s="38">
        <v>4860</v>
      </c>
      <c r="G11" s="38">
        <v>3</v>
      </c>
      <c r="H11" s="38">
        <f t="shared" si="1"/>
        <v>14580</v>
      </c>
      <c r="I11" s="38">
        <v>4860</v>
      </c>
      <c r="J11" s="38">
        <v>3</v>
      </c>
      <c r="K11" s="38">
        <f t="shared" si="2"/>
        <v>14580</v>
      </c>
      <c r="L11" s="38">
        <v>4860</v>
      </c>
      <c r="M11" s="38">
        <v>3</v>
      </c>
      <c r="N11" s="38">
        <f t="shared" si="3"/>
        <v>14580</v>
      </c>
      <c r="O11" s="38">
        <v>4860</v>
      </c>
      <c r="P11" s="38">
        <v>3</v>
      </c>
      <c r="Q11" s="38">
        <f t="shared" si="4"/>
        <v>14580</v>
      </c>
      <c r="R11" s="38">
        <v>4860</v>
      </c>
      <c r="S11" s="38">
        <v>3</v>
      </c>
      <c r="T11" s="38">
        <f t="shared" si="5"/>
        <v>14580</v>
      </c>
      <c r="U11" s="38">
        <v>5130</v>
      </c>
      <c r="V11" s="38">
        <v>3</v>
      </c>
      <c r="W11" s="38">
        <f t="shared" si="6"/>
        <v>15390</v>
      </c>
      <c r="X11" s="38">
        <v>5130</v>
      </c>
      <c r="Y11" s="38">
        <v>3</v>
      </c>
      <c r="Z11" s="38">
        <f t="shared" si="7"/>
        <v>15390</v>
      </c>
      <c r="AA11" s="38">
        <v>5130</v>
      </c>
      <c r="AB11" s="38">
        <v>3</v>
      </c>
      <c r="AC11" s="38">
        <f t="shared" si="8"/>
        <v>15390</v>
      </c>
      <c r="AD11" s="38">
        <v>5130</v>
      </c>
      <c r="AE11" s="38">
        <v>3</v>
      </c>
      <c r="AF11" s="38">
        <f t="shared" si="9"/>
        <v>15390</v>
      </c>
      <c r="AG11" s="38">
        <v>5130</v>
      </c>
      <c r="AH11" s="38">
        <v>3</v>
      </c>
      <c r="AI11" s="38">
        <f t="shared" si="10"/>
        <v>15390</v>
      </c>
      <c r="AJ11" s="38">
        <v>5130</v>
      </c>
      <c r="AK11" s="38">
        <v>3</v>
      </c>
      <c r="AL11" s="38">
        <f t="shared" si="11"/>
        <v>15390</v>
      </c>
      <c r="AM11" s="38"/>
      <c r="AN11" s="38">
        <f t="shared" si="12"/>
        <v>36</v>
      </c>
      <c r="AO11" s="38">
        <f t="shared" si="13"/>
        <v>179820</v>
      </c>
    </row>
    <row r="12" spans="1:41" ht="19.5" customHeight="1" thickBot="1">
      <c r="A12" s="111"/>
      <c r="B12" s="43" t="s">
        <v>117</v>
      </c>
      <c r="C12" s="38">
        <v>3780</v>
      </c>
      <c r="D12" s="38">
        <v>3</v>
      </c>
      <c r="E12" s="38">
        <f t="shared" si="0"/>
        <v>11340</v>
      </c>
      <c r="F12" s="38">
        <v>3780</v>
      </c>
      <c r="G12" s="38">
        <v>3</v>
      </c>
      <c r="H12" s="38">
        <f t="shared" si="1"/>
        <v>11340</v>
      </c>
      <c r="I12" s="38">
        <v>3780</v>
      </c>
      <c r="J12" s="38">
        <v>3</v>
      </c>
      <c r="K12" s="38">
        <f t="shared" si="2"/>
        <v>11340</v>
      </c>
      <c r="L12" s="38">
        <v>3780</v>
      </c>
      <c r="M12" s="38">
        <v>3</v>
      </c>
      <c r="N12" s="38">
        <f t="shared" si="3"/>
        <v>11340</v>
      </c>
      <c r="O12" s="38">
        <v>3780</v>
      </c>
      <c r="P12" s="38">
        <v>3</v>
      </c>
      <c r="Q12" s="38">
        <f t="shared" si="4"/>
        <v>11340</v>
      </c>
      <c r="R12" s="38">
        <v>3780</v>
      </c>
      <c r="S12" s="38">
        <v>3</v>
      </c>
      <c r="T12" s="38">
        <f t="shared" si="5"/>
        <v>11340</v>
      </c>
      <c r="U12" s="38">
        <v>3990</v>
      </c>
      <c r="V12" s="38">
        <v>3</v>
      </c>
      <c r="W12" s="38">
        <f t="shared" si="6"/>
        <v>11970</v>
      </c>
      <c r="X12" s="38">
        <v>3990</v>
      </c>
      <c r="Y12" s="38">
        <v>3</v>
      </c>
      <c r="Z12" s="38">
        <f t="shared" si="7"/>
        <v>11970</v>
      </c>
      <c r="AA12" s="38">
        <v>3990</v>
      </c>
      <c r="AB12" s="38">
        <v>3</v>
      </c>
      <c r="AC12" s="38">
        <f t="shared" si="8"/>
        <v>11970</v>
      </c>
      <c r="AD12" s="38">
        <v>3990</v>
      </c>
      <c r="AE12" s="38">
        <v>3</v>
      </c>
      <c r="AF12" s="38">
        <f t="shared" si="9"/>
        <v>11970</v>
      </c>
      <c r="AG12" s="38">
        <v>3990</v>
      </c>
      <c r="AH12" s="38">
        <v>3</v>
      </c>
      <c r="AI12" s="38">
        <f t="shared" si="10"/>
        <v>11970</v>
      </c>
      <c r="AJ12" s="38">
        <v>3990</v>
      </c>
      <c r="AK12" s="38">
        <v>3</v>
      </c>
      <c r="AL12" s="38">
        <f t="shared" si="11"/>
        <v>11970</v>
      </c>
      <c r="AM12" s="38"/>
      <c r="AN12" s="38">
        <f t="shared" si="12"/>
        <v>36</v>
      </c>
      <c r="AO12" s="40">
        <f t="shared" si="13"/>
        <v>139860</v>
      </c>
    </row>
    <row r="13" spans="1:41" ht="19.5" customHeight="1" thickBot="1">
      <c r="A13" s="112" t="s">
        <v>112</v>
      </c>
      <c r="B13" s="113"/>
      <c r="C13" s="38"/>
      <c r="D13" s="38">
        <f>SUM(D5:D12)</f>
        <v>120</v>
      </c>
      <c r="E13" s="38">
        <f>SUM(E5:E12)</f>
        <v>1130220</v>
      </c>
      <c r="F13" s="38"/>
      <c r="G13" s="38">
        <f>SUM(G5:G12)</f>
        <v>121</v>
      </c>
      <c r="H13" s="38">
        <f>SUM(H5:H12)</f>
        <v>1155780</v>
      </c>
      <c r="I13" s="38"/>
      <c r="J13" s="38">
        <f>SUM(J5:J12)</f>
        <v>123</v>
      </c>
      <c r="K13" s="38">
        <f>SUM(K5:K12)</f>
        <v>1195020</v>
      </c>
      <c r="L13" s="38"/>
      <c r="M13" s="38">
        <f>SUM(M5:M12)</f>
        <v>124</v>
      </c>
      <c r="N13" s="38">
        <f>SUM(N5:N12)</f>
        <v>1208700</v>
      </c>
      <c r="O13" s="38"/>
      <c r="P13" s="38">
        <f>SUM(P5:P12)</f>
        <v>124</v>
      </c>
      <c r="Q13" s="38">
        <f>SUM(Q5:Q12)</f>
        <v>1208700</v>
      </c>
      <c r="R13" s="38"/>
      <c r="S13" s="38">
        <f>SUM(S5:S12)</f>
        <v>124</v>
      </c>
      <c r="T13" s="38">
        <f>SUM(T5:T12)</f>
        <v>1208700</v>
      </c>
      <c r="U13" s="38"/>
      <c r="V13" s="38">
        <f>SUM(V5:V12)</f>
        <v>124</v>
      </c>
      <c r="W13" s="38">
        <f>SUM(W5:W12)</f>
        <v>1275850</v>
      </c>
      <c r="X13" s="38"/>
      <c r="Y13" s="38">
        <f>SUM(Y5:Y12)</f>
        <v>124</v>
      </c>
      <c r="Z13" s="38">
        <f>SUM(Z5:Z12)</f>
        <v>1275850</v>
      </c>
      <c r="AA13" s="38"/>
      <c r="AB13" s="38">
        <f>SUM(AB5:AB12)</f>
        <v>124</v>
      </c>
      <c r="AC13" s="38">
        <f>SUM(AC5:AC12)</f>
        <v>1275850</v>
      </c>
      <c r="AD13" s="38"/>
      <c r="AE13" s="38">
        <f>SUM(AE5:AE12)</f>
        <v>124</v>
      </c>
      <c r="AF13" s="38">
        <f>SUM(AF5:AF12)</f>
        <v>1275850</v>
      </c>
      <c r="AG13" s="38"/>
      <c r="AH13" s="38">
        <f>SUM(AH5:AH12)</f>
        <v>125</v>
      </c>
      <c r="AI13" s="38">
        <f>SUM(AI5:AI12)</f>
        <v>1302830</v>
      </c>
      <c r="AJ13" s="38"/>
      <c r="AK13" s="38">
        <f>SUM(AK5:AK12)</f>
        <v>125</v>
      </c>
      <c r="AL13" s="38">
        <f>SUM(AL5:AL12)</f>
        <v>1302830</v>
      </c>
      <c r="AM13" s="38"/>
      <c r="AN13" s="39">
        <f>SUM(AN5:AN12)</f>
        <v>1482</v>
      </c>
      <c r="AO13" s="41">
        <f>SUM(AO5:AO12)</f>
        <v>14816180</v>
      </c>
    </row>
    <row r="14" ht="19.5" customHeight="1">
      <c r="A14" s="42" t="s">
        <v>124</v>
      </c>
    </row>
    <row r="15" ht="19.5" customHeight="1"/>
    <row r="16" ht="19.5" customHeight="1">
      <c r="A16" s="32" t="s">
        <v>135</v>
      </c>
    </row>
    <row r="17" spans="1:41" ht="19.5" customHeight="1">
      <c r="A17" s="108" t="s">
        <v>119</v>
      </c>
      <c r="B17" s="108" t="s">
        <v>120</v>
      </c>
      <c r="C17" s="110" t="s">
        <v>100</v>
      </c>
      <c r="D17" s="110"/>
      <c r="E17" s="110"/>
      <c r="F17" s="110" t="s">
        <v>101</v>
      </c>
      <c r="G17" s="110"/>
      <c r="H17" s="110"/>
      <c r="I17" s="110" t="s">
        <v>102</v>
      </c>
      <c r="J17" s="110"/>
      <c r="K17" s="110"/>
      <c r="L17" s="110" t="s">
        <v>103</v>
      </c>
      <c r="M17" s="110"/>
      <c r="N17" s="110"/>
      <c r="O17" s="110" t="s">
        <v>104</v>
      </c>
      <c r="P17" s="110"/>
      <c r="Q17" s="110"/>
      <c r="R17" s="110" t="s">
        <v>105</v>
      </c>
      <c r="S17" s="110"/>
      <c r="T17" s="110"/>
      <c r="U17" s="110" t="s">
        <v>106</v>
      </c>
      <c r="V17" s="110"/>
      <c r="W17" s="110"/>
      <c r="X17" s="110" t="s">
        <v>107</v>
      </c>
      <c r="Y17" s="110"/>
      <c r="Z17" s="110"/>
      <c r="AA17" s="110" t="s">
        <v>108</v>
      </c>
      <c r="AB17" s="110"/>
      <c r="AC17" s="110"/>
      <c r="AD17" s="110" t="s">
        <v>109</v>
      </c>
      <c r="AE17" s="110"/>
      <c r="AF17" s="110"/>
      <c r="AG17" s="110" t="s">
        <v>110</v>
      </c>
      <c r="AH17" s="110"/>
      <c r="AI17" s="110"/>
      <c r="AJ17" s="110" t="s">
        <v>111</v>
      </c>
      <c r="AK17" s="110"/>
      <c r="AL17" s="110"/>
      <c r="AM17" s="110" t="s">
        <v>112</v>
      </c>
      <c r="AN17" s="110"/>
      <c r="AO17" s="110"/>
    </row>
    <row r="18" spans="1:41" ht="32.25" customHeight="1">
      <c r="A18" s="109"/>
      <c r="B18" s="109"/>
      <c r="C18" s="44" t="s">
        <v>133</v>
      </c>
      <c r="D18" s="45" t="s">
        <v>113</v>
      </c>
      <c r="E18" s="45" t="s">
        <v>118</v>
      </c>
      <c r="F18" s="44" t="s">
        <v>133</v>
      </c>
      <c r="G18" s="45" t="s">
        <v>113</v>
      </c>
      <c r="H18" s="45" t="s">
        <v>118</v>
      </c>
      <c r="I18" s="44" t="s">
        <v>133</v>
      </c>
      <c r="J18" s="45" t="s">
        <v>113</v>
      </c>
      <c r="K18" s="45" t="s">
        <v>118</v>
      </c>
      <c r="L18" s="44" t="s">
        <v>133</v>
      </c>
      <c r="M18" s="45" t="s">
        <v>113</v>
      </c>
      <c r="N18" s="45" t="s">
        <v>118</v>
      </c>
      <c r="O18" s="44" t="s">
        <v>133</v>
      </c>
      <c r="P18" s="45" t="s">
        <v>113</v>
      </c>
      <c r="Q18" s="45" t="s">
        <v>118</v>
      </c>
      <c r="R18" s="44" t="s">
        <v>133</v>
      </c>
      <c r="S18" s="45" t="s">
        <v>113</v>
      </c>
      <c r="T18" s="45" t="s">
        <v>118</v>
      </c>
      <c r="U18" s="44" t="s">
        <v>133</v>
      </c>
      <c r="V18" s="45" t="s">
        <v>113</v>
      </c>
      <c r="W18" s="45" t="s">
        <v>118</v>
      </c>
      <c r="X18" s="44" t="s">
        <v>133</v>
      </c>
      <c r="Y18" s="45" t="s">
        <v>113</v>
      </c>
      <c r="Z18" s="45" t="s">
        <v>118</v>
      </c>
      <c r="AA18" s="44" t="s">
        <v>133</v>
      </c>
      <c r="AB18" s="45" t="s">
        <v>113</v>
      </c>
      <c r="AC18" s="45" t="s">
        <v>118</v>
      </c>
      <c r="AD18" s="44" t="s">
        <v>133</v>
      </c>
      <c r="AE18" s="45" t="s">
        <v>113</v>
      </c>
      <c r="AF18" s="45" t="s">
        <v>118</v>
      </c>
      <c r="AG18" s="44" t="s">
        <v>133</v>
      </c>
      <c r="AH18" s="45" t="s">
        <v>113</v>
      </c>
      <c r="AI18" s="45" t="s">
        <v>118</v>
      </c>
      <c r="AJ18" s="44" t="s">
        <v>133</v>
      </c>
      <c r="AK18" s="45" t="s">
        <v>113</v>
      </c>
      <c r="AL18" s="45" t="s">
        <v>118</v>
      </c>
      <c r="AM18" s="44" t="s">
        <v>133</v>
      </c>
      <c r="AN18" s="45" t="s">
        <v>113</v>
      </c>
      <c r="AO18" s="45" t="s">
        <v>118</v>
      </c>
    </row>
    <row r="19" spans="1:41" ht="19.5" customHeight="1">
      <c r="A19" s="111" t="s">
        <v>121</v>
      </c>
      <c r="B19" s="43" t="s">
        <v>114</v>
      </c>
      <c r="C19" s="38">
        <v>2640</v>
      </c>
      <c r="D19" s="38">
        <v>10</v>
      </c>
      <c r="E19" s="38">
        <f>C19*D19</f>
        <v>26400</v>
      </c>
      <c r="F19" s="38">
        <v>2640</v>
      </c>
      <c r="G19" s="38">
        <v>11</v>
      </c>
      <c r="H19" s="38">
        <f>F19*G19</f>
        <v>29040</v>
      </c>
      <c r="I19" s="38">
        <v>2640</v>
      </c>
      <c r="J19" s="38">
        <v>12</v>
      </c>
      <c r="K19" s="38">
        <f>I19*J19</f>
        <v>31680</v>
      </c>
      <c r="L19" s="38">
        <v>2640</v>
      </c>
      <c r="M19" s="38">
        <v>12</v>
      </c>
      <c r="N19" s="38">
        <f>L19*M19</f>
        <v>31680</v>
      </c>
      <c r="O19" s="38">
        <v>2640</v>
      </c>
      <c r="P19" s="38">
        <v>12</v>
      </c>
      <c r="Q19" s="38">
        <f>O19*P19</f>
        <v>31680</v>
      </c>
      <c r="R19" s="38">
        <v>2640</v>
      </c>
      <c r="S19" s="38">
        <v>12</v>
      </c>
      <c r="T19" s="38">
        <f>R19*S19</f>
        <v>31680</v>
      </c>
      <c r="U19" s="38">
        <v>2590</v>
      </c>
      <c r="V19" s="38">
        <v>12</v>
      </c>
      <c r="W19" s="38">
        <f>U19*V19</f>
        <v>31080</v>
      </c>
      <c r="X19" s="38">
        <v>2590</v>
      </c>
      <c r="Y19" s="38">
        <v>12</v>
      </c>
      <c r="Z19" s="38">
        <f>X19*Y19</f>
        <v>31080</v>
      </c>
      <c r="AA19" s="38">
        <v>2590</v>
      </c>
      <c r="AB19" s="38">
        <v>12</v>
      </c>
      <c r="AC19" s="38">
        <f>AA19*AB19</f>
        <v>31080</v>
      </c>
      <c r="AD19" s="38">
        <v>2590</v>
      </c>
      <c r="AE19" s="38">
        <v>12</v>
      </c>
      <c r="AF19" s="38">
        <f>AD19*AE19</f>
        <v>31080</v>
      </c>
      <c r="AG19" s="38">
        <v>2590</v>
      </c>
      <c r="AH19" s="38">
        <v>13</v>
      </c>
      <c r="AI19" s="38">
        <f>AG19*AH19</f>
        <v>33670</v>
      </c>
      <c r="AJ19" s="38">
        <v>2590</v>
      </c>
      <c r="AK19" s="38">
        <v>13</v>
      </c>
      <c r="AL19" s="38">
        <f>AJ19*AK19</f>
        <v>33670</v>
      </c>
      <c r="AM19" s="38"/>
      <c r="AN19" s="38">
        <f>D19+G19+J19+M19+P19+S19+V19+Y19+AB19+AE19+AH19+AK19</f>
        <v>143</v>
      </c>
      <c r="AO19" s="38">
        <f>E19+H19+K19+N19+Q19+T19+W19+Z19+AC19+AF19+AI19+AL19</f>
        <v>373820</v>
      </c>
    </row>
    <row r="20" spans="1:41" ht="19.5" customHeight="1">
      <c r="A20" s="111"/>
      <c r="B20" s="43" t="s">
        <v>126</v>
      </c>
      <c r="C20" s="38">
        <v>2640</v>
      </c>
      <c r="D20" s="38">
        <v>33</v>
      </c>
      <c r="E20" s="38">
        <f aca="true" t="shared" si="14" ref="E20:E26">C20*D20</f>
        <v>87120</v>
      </c>
      <c r="F20" s="38">
        <v>2640</v>
      </c>
      <c r="G20" s="38">
        <v>33</v>
      </c>
      <c r="H20" s="38">
        <f aca="true" t="shared" si="15" ref="H20:H26">F20*G20</f>
        <v>87120</v>
      </c>
      <c r="I20" s="38">
        <v>2640</v>
      </c>
      <c r="J20" s="38">
        <v>34</v>
      </c>
      <c r="K20" s="38">
        <f aca="true" t="shared" si="16" ref="K20:K26">I20*J20</f>
        <v>89760</v>
      </c>
      <c r="L20" s="38">
        <v>2640</v>
      </c>
      <c r="M20" s="38">
        <v>35</v>
      </c>
      <c r="N20" s="38">
        <f aca="true" t="shared" si="17" ref="N20:N26">L20*M20</f>
        <v>92400</v>
      </c>
      <c r="O20" s="38">
        <v>2640</v>
      </c>
      <c r="P20" s="38">
        <v>35</v>
      </c>
      <c r="Q20" s="38">
        <f aca="true" t="shared" si="18" ref="Q20:Q26">O20*P20</f>
        <v>92400</v>
      </c>
      <c r="R20" s="38">
        <v>2640</v>
      </c>
      <c r="S20" s="38">
        <v>35</v>
      </c>
      <c r="T20" s="38">
        <f aca="true" t="shared" si="19" ref="T20:T26">R20*S20</f>
        <v>92400</v>
      </c>
      <c r="U20" s="38">
        <v>2590</v>
      </c>
      <c r="V20" s="38">
        <v>35</v>
      </c>
      <c r="W20" s="38">
        <f aca="true" t="shared" si="20" ref="W20:W26">U20*V20</f>
        <v>90650</v>
      </c>
      <c r="X20" s="38">
        <v>2590</v>
      </c>
      <c r="Y20" s="38">
        <v>35</v>
      </c>
      <c r="Z20" s="38">
        <f aca="true" t="shared" si="21" ref="Z20:Z26">X20*Y20</f>
        <v>90650</v>
      </c>
      <c r="AA20" s="38">
        <v>2590</v>
      </c>
      <c r="AB20" s="38">
        <v>35</v>
      </c>
      <c r="AC20" s="38">
        <f aca="true" t="shared" si="22" ref="AC20:AC26">AA20*AB20</f>
        <v>90650</v>
      </c>
      <c r="AD20" s="38">
        <v>2590</v>
      </c>
      <c r="AE20" s="38">
        <v>35</v>
      </c>
      <c r="AF20" s="38">
        <f aca="true" t="shared" si="23" ref="AF20:AF26">AD20*AE20</f>
        <v>90650</v>
      </c>
      <c r="AG20" s="38">
        <v>2590</v>
      </c>
      <c r="AH20" s="38">
        <v>35</v>
      </c>
      <c r="AI20" s="38">
        <f aca="true" t="shared" si="24" ref="AI20:AI26">AG20*AH20</f>
        <v>90650</v>
      </c>
      <c r="AJ20" s="38">
        <v>2590</v>
      </c>
      <c r="AK20" s="38">
        <v>35</v>
      </c>
      <c r="AL20" s="38">
        <f aca="true" t="shared" si="25" ref="AL20:AL26">AJ20*AK20</f>
        <v>90650</v>
      </c>
      <c r="AM20" s="38"/>
      <c r="AN20" s="38">
        <f aca="true" t="shared" si="26" ref="AN20:AN26">D20+G20+J20+M20+P20+S20+V20+Y20+AB20+AE20+AH20+AK20</f>
        <v>415</v>
      </c>
      <c r="AO20" s="38">
        <f aca="true" t="shared" si="27" ref="AO20:AO26">E20+H20+K20+N20+Q20+T20+W20+Z20+AC20+AF20+AI20+AL20</f>
        <v>1085100</v>
      </c>
    </row>
    <row r="21" spans="1:41" ht="19.5" customHeight="1">
      <c r="A21" s="111"/>
      <c r="B21" s="43" t="s">
        <v>115</v>
      </c>
      <c r="C21" s="38">
        <v>2640</v>
      </c>
      <c r="D21" s="38">
        <v>21</v>
      </c>
      <c r="E21" s="38">
        <f t="shared" si="14"/>
        <v>55440</v>
      </c>
      <c r="F21" s="38">
        <v>2640</v>
      </c>
      <c r="G21" s="38">
        <v>21</v>
      </c>
      <c r="H21" s="38">
        <f t="shared" si="15"/>
        <v>55440</v>
      </c>
      <c r="I21" s="38">
        <v>2640</v>
      </c>
      <c r="J21" s="38">
        <v>21</v>
      </c>
      <c r="K21" s="38">
        <f t="shared" si="16"/>
        <v>55440</v>
      </c>
      <c r="L21" s="38">
        <v>2640</v>
      </c>
      <c r="M21" s="38">
        <v>21</v>
      </c>
      <c r="N21" s="38">
        <f t="shared" si="17"/>
        <v>55440</v>
      </c>
      <c r="O21" s="38">
        <v>2640</v>
      </c>
      <c r="P21" s="38">
        <v>21</v>
      </c>
      <c r="Q21" s="38">
        <f t="shared" si="18"/>
        <v>55440</v>
      </c>
      <c r="R21" s="38">
        <v>2640</v>
      </c>
      <c r="S21" s="38">
        <v>21</v>
      </c>
      <c r="T21" s="38">
        <f t="shared" si="19"/>
        <v>55440</v>
      </c>
      <c r="U21" s="38">
        <v>2590</v>
      </c>
      <c r="V21" s="38">
        <v>21</v>
      </c>
      <c r="W21" s="38">
        <f t="shared" si="20"/>
        <v>54390</v>
      </c>
      <c r="X21" s="38">
        <v>2590</v>
      </c>
      <c r="Y21" s="38">
        <v>21</v>
      </c>
      <c r="Z21" s="38">
        <f t="shared" si="21"/>
        <v>54390</v>
      </c>
      <c r="AA21" s="38">
        <v>2590</v>
      </c>
      <c r="AB21" s="38">
        <v>21</v>
      </c>
      <c r="AC21" s="38">
        <f t="shared" si="22"/>
        <v>54390</v>
      </c>
      <c r="AD21" s="38">
        <v>2590</v>
      </c>
      <c r="AE21" s="38">
        <v>21</v>
      </c>
      <c r="AF21" s="38">
        <f t="shared" si="23"/>
        <v>54390</v>
      </c>
      <c r="AG21" s="38">
        <v>2590</v>
      </c>
      <c r="AH21" s="38">
        <v>21</v>
      </c>
      <c r="AI21" s="38">
        <f t="shared" si="24"/>
        <v>54390</v>
      </c>
      <c r="AJ21" s="38">
        <v>2590</v>
      </c>
      <c r="AK21" s="38">
        <v>21</v>
      </c>
      <c r="AL21" s="38">
        <f t="shared" si="25"/>
        <v>54390</v>
      </c>
      <c r="AM21" s="38"/>
      <c r="AN21" s="38">
        <f t="shared" si="26"/>
        <v>252</v>
      </c>
      <c r="AO21" s="38">
        <f t="shared" si="27"/>
        <v>658980</v>
      </c>
    </row>
    <row r="22" spans="1:41" ht="19.5" customHeight="1">
      <c r="A22" s="111"/>
      <c r="B22" s="43" t="s">
        <v>125</v>
      </c>
      <c r="C22" s="38">
        <v>2640</v>
      </c>
      <c r="D22" s="38">
        <v>45</v>
      </c>
      <c r="E22" s="38">
        <f t="shared" si="14"/>
        <v>118800</v>
      </c>
      <c r="F22" s="38">
        <v>2640</v>
      </c>
      <c r="G22" s="38">
        <v>45</v>
      </c>
      <c r="H22" s="38">
        <f t="shared" si="15"/>
        <v>118800</v>
      </c>
      <c r="I22" s="38">
        <v>2640</v>
      </c>
      <c r="J22" s="38">
        <v>45</v>
      </c>
      <c r="K22" s="38">
        <f t="shared" si="16"/>
        <v>118800</v>
      </c>
      <c r="L22" s="38">
        <v>2640</v>
      </c>
      <c r="M22" s="38">
        <v>45</v>
      </c>
      <c r="N22" s="38">
        <f t="shared" si="17"/>
        <v>118800</v>
      </c>
      <c r="O22" s="38">
        <v>2640</v>
      </c>
      <c r="P22" s="38">
        <v>45</v>
      </c>
      <c r="Q22" s="38">
        <f t="shared" si="18"/>
        <v>118800</v>
      </c>
      <c r="R22" s="38">
        <v>2640</v>
      </c>
      <c r="S22" s="38">
        <v>45</v>
      </c>
      <c r="T22" s="38">
        <f t="shared" si="19"/>
        <v>118800</v>
      </c>
      <c r="U22" s="38">
        <v>2590</v>
      </c>
      <c r="V22" s="38">
        <v>45</v>
      </c>
      <c r="W22" s="38">
        <f t="shared" si="20"/>
        <v>116550</v>
      </c>
      <c r="X22" s="38">
        <v>2590</v>
      </c>
      <c r="Y22" s="38">
        <v>45</v>
      </c>
      <c r="Z22" s="38">
        <f t="shared" si="21"/>
        <v>116550</v>
      </c>
      <c r="AA22" s="38">
        <v>2590</v>
      </c>
      <c r="AB22" s="38">
        <v>45</v>
      </c>
      <c r="AC22" s="38">
        <f t="shared" si="22"/>
        <v>116550</v>
      </c>
      <c r="AD22" s="38">
        <v>2590</v>
      </c>
      <c r="AE22" s="38">
        <v>45</v>
      </c>
      <c r="AF22" s="38">
        <f t="shared" si="23"/>
        <v>116550</v>
      </c>
      <c r="AG22" s="38">
        <v>2590</v>
      </c>
      <c r="AH22" s="38">
        <v>45</v>
      </c>
      <c r="AI22" s="38">
        <f t="shared" si="24"/>
        <v>116550</v>
      </c>
      <c r="AJ22" s="38">
        <v>2590</v>
      </c>
      <c r="AK22" s="38">
        <v>45</v>
      </c>
      <c r="AL22" s="38">
        <f t="shared" si="25"/>
        <v>116550</v>
      </c>
      <c r="AM22" s="38"/>
      <c r="AN22" s="38">
        <f t="shared" si="26"/>
        <v>540</v>
      </c>
      <c r="AO22" s="38">
        <f t="shared" si="27"/>
        <v>1412100</v>
      </c>
    </row>
    <row r="23" spans="1:41" ht="19.5" customHeight="1">
      <c r="A23" s="111" t="s">
        <v>122</v>
      </c>
      <c r="B23" s="43" t="s">
        <v>114</v>
      </c>
      <c r="C23" s="38">
        <v>2640</v>
      </c>
      <c r="D23" s="38">
        <v>2</v>
      </c>
      <c r="E23" s="38">
        <f t="shared" si="14"/>
        <v>5280</v>
      </c>
      <c r="F23" s="38">
        <v>2640</v>
      </c>
      <c r="G23" s="38">
        <v>2</v>
      </c>
      <c r="H23" s="38">
        <f t="shared" si="15"/>
        <v>5280</v>
      </c>
      <c r="I23" s="38">
        <v>2640</v>
      </c>
      <c r="J23" s="38">
        <v>2</v>
      </c>
      <c r="K23" s="38">
        <f t="shared" si="16"/>
        <v>5280</v>
      </c>
      <c r="L23" s="38">
        <v>2640</v>
      </c>
      <c r="M23" s="38">
        <v>2</v>
      </c>
      <c r="N23" s="38">
        <f t="shared" si="17"/>
        <v>5280</v>
      </c>
      <c r="O23" s="38">
        <v>2640</v>
      </c>
      <c r="P23" s="38">
        <v>2</v>
      </c>
      <c r="Q23" s="38">
        <f t="shared" si="18"/>
        <v>5280</v>
      </c>
      <c r="R23" s="38">
        <v>2640</v>
      </c>
      <c r="S23" s="38">
        <v>2</v>
      </c>
      <c r="T23" s="38">
        <f t="shared" si="19"/>
        <v>5280</v>
      </c>
      <c r="U23" s="38">
        <v>2590</v>
      </c>
      <c r="V23" s="38">
        <v>2</v>
      </c>
      <c r="W23" s="38">
        <f t="shared" si="20"/>
        <v>5180</v>
      </c>
      <c r="X23" s="38">
        <v>2590</v>
      </c>
      <c r="Y23" s="38">
        <v>2</v>
      </c>
      <c r="Z23" s="38">
        <f t="shared" si="21"/>
        <v>5180</v>
      </c>
      <c r="AA23" s="38">
        <v>2590</v>
      </c>
      <c r="AB23" s="38">
        <v>2</v>
      </c>
      <c r="AC23" s="38">
        <f t="shared" si="22"/>
        <v>5180</v>
      </c>
      <c r="AD23" s="38">
        <v>2590</v>
      </c>
      <c r="AE23" s="38">
        <v>2</v>
      </c>
      <c r="AF23" s="38">
        <f t="shared" si="23"/>
        <v>5180</v>
      </c>
      <c r="AG23" s="38">
        <v>2590</v>
      </c>
      <c r="AH23" s="38">
        <v>2</v>
      </c>
      <c r="AI23" s="38">
        <f t="shared" si="24"/>
        <v>5180</v>
      </c>
      <c r="AJ23" s="38">
        <v>2590</v>
      </c>
      <c r="AK23" s="38">
        <v>2</v>
      </c>
      <c r="AL23" s="38">
        <f t="shared" si="25"/>
        <v>5180</v>
      </c>
      <c r="AM23" s="38"/>
      <c r="AN23" s="38">
        <f t="shared" si="26"/>
        <v>24</v>
      </c>
      <c r="AO23" s="38">
        <f t="shared" si="27"/>
        <v>62760</v>
      </c>
    </row>
    <row r="24" spans="1:41" ht="19.5" customHeight="1">
      <c r="A24" s="111"/>
      <c r="B24" s="43" t="s">
        <v>116</v>
      </c>
      <c r="C24" s="38">
        <v>2640</v>
      </c>
      <c r="D24" s="38">
        <v>3</v>
      </c>
      <c r="E24" s="38">
        <f t="shared" si="14"/>
        <v>7920</v>
      </c>
      <c r="F24" s="38">
        <v>2640</v>
      </c>
      <c r="G24" s="38">
        <v>3</v>
      </c>
      <c r="H24" s="38">
        <f t="shared" si="15"/>
        <v>7920</v>
      </c>
      <c r="I24" s="38">
        <v>2640</v>
      </c>
      <c r="J24" s="38">
        <v>3</v>
      </c>
      <c r="K24" s="38">
        <f t="shared" si="16"/>
        <v>7920</v>
      </c>
      <c r="L24" s="38">
        <v>2640</v>
      </c>
      <c r="M24" s="38">
        <v>3</v>
      </c>
      <c r="N24" s="38">
        <f t="shared" si="17"/>
        <v>7920</v>
      </c>
      <c r="O24" s="38">
        <v>2640</v>
      </c>
      <c r="P24" s="38">
        <v>3</v>
      </c>
      <c r="Q24" s="38">
        <f t="shared" si="18"/>
        <v>7920</v>
      </c>
      <c r="R24" s="38">
        <v>2640</v>
      </c>
      <c r="S24" s="38">
        <v>3</v>
      </c>
      <c r="T24" s="38">
        <f t="shared" si="19"/>
        <v>7920</v>
      </c>
      <c r="U24" s="38">
        <v>2590</v>
      </c>
      <c r="V24" s="38">
        <v>3</v>
      </c>
      <c r="W24" s="38">
        <f t="shared" si="20"/>
        <v>7770</v>
      </c>
      <c r="X24" s="38">
        <v>2590</v>
      </c>
      <c r="Y24" s="38">
        <v>3</v>
      </c>
      <c r="Z24" s="38">
        <f t="shared" si="21"/>
        <v>7770</v>
      </c>
      <c r="AA24" s="38">
        <v>2590</v>
      </c>
      <c r="AB24" s="38">
        <v>3</v>
      </c>
      <c r="AC24" s="38">
        <f t="shared" si="22"/>
        <v>7770</v>
      </c>
      <c r="AD24" s="38">
        <v>2590</v>
      </c>
      <c r="AE24" s="38">
        <v>3</v>
      </c>
      <c r="AF24" s="38">
        <f t="shared" si="23"/>
        <v>7770</v>
      </c>
      <c r="AG24" s="38">
        <v>2590</v>
      </c>
      <c r="AH24" s="38">
        <v>3</v>
      </c>
      <c r="AI24" s="38">
        <f t="shared" si="24"/>
        <v>7770</v>
      </c>
      <c r="AJ24" s="38">
        <v>2590</v>
      </c>
      <c r="AK24" s="38">
        <v>3</v>
      </c>
      <c r="AL24" s="38">
        <f t="shared" si="25"/>
        <v>7770</v>
      </c>
      <c r="AM24" s="38"/>
      <c r="AN24" s="38">
        <f t="shared" si="26"/>
        <v>36</v>
      </c>
      <c r="AO24" s="38">
        <f t="shared" si="27"/>
        <v>94140</v>
      </c>
    </row>
    <row r="25" spans="1:41" ht="19.5" customHeight="1">
      <c r="A25" s="111"/>
      <c r="B25" s="43" t="s">
        <v>115</v>
      </c>
      <c r="C25" s="38">
        <v>2640</v>
      </c>
      <c r="D25" s="38">
        <v>3</v>
      </c>
      <c r="E25" s="38">
        <f t="shared" si="14"/>
        <v>7920</v>
      </c>
      <c r="F25" s="38">
        <v>2640</v>
      </c>
      <c r="G25" s="38">
        <v>3</v>
      </c>
      <c r="H25" s="38">
        <f t="shared" si="15"/>
        <v>7920</v>
      </c>
      <c r="I25" s="38">
        <v>2640</v>
      </c>
      <c r="J25" s="38">
        <v>3</v>
      </c>
      <c r="K25" s="38">
        <f t="shared" si="16"/>
        <v>7920</v>
      </c>
      <c r="L25" s="38">
        <v>2640</v>
      </c>
      <c r="M25" s="38">
        <v>3</v>
      </c>
      <c r="N25" s="38">
        <f t="shared" si="17"/>
        <v>7920</v>
      </c>
      <c r="O25" s="38">
        <v>2640</v>
      </c>
      <c r="P25" s="38">
        <v>3</v>
      </c>
      <c r="Q25" s="38">
        <f t="shared" si="18"/>
        <v>7920</v>
      </c>
      <c r="R25" s="38">
        <v>2640</v>
      </c>
      <c r="S25" s="38">
        <v>3</v>
      </c>
      <c r="T25" s="38">
        <f t="shared" si="19"/>
        <v>7920</v>
      </c>
      <c r="U25" s="38">
        <v>2590</v>
      </c>
      <c r="V25" s="38">
        <v>3</v>
      </c>
      <c r="W25" s="38">
        <f t="shared" si="20"/>
        <v>7770</v>
      </c>
      <c r="X25" s="38">
        <v>2590</v>
      </c>
      <c r="Y25" s="38">
        <v>3</v>
      </c>
      <c r="Z25" s="38">
        <f t="shared" si="21"/>
        <v>7770</v>
      </c>
      <c r="AA25" s="38">
        <v>2590</v>
      </c>
      <c r="AB25" s="38">
        <v>3</v>
      </c>
      <c r="AC25" s="38">
        <f t="shared" si="22"/>
        <v>7770</v>
      </c>
      <c r="AD25" s="38">
        <v>2590</v>
      </c>
      <c r="AE25" s="38">
        <v>3</v>
      </c>
      <c r="AF25" s="38">
        <f t="shared" si="23"/>
        <v>7770</v>
      </c>
      <c r="AG25" s="38">
        <v>2590</v>
      </c>
      <c r="AH25" s="38">
        <v>3</v>
      </c>
      <c r="AI25" s="38">
        <f t="shared" si="24"/>
        <v>7770</v>
      </c>
      <c r="AJ25" s="38">
        <v>2590</v>
      </c>
      <c r="AK25" s="38">
        <v>3</v>
      </c>
      <c r="AL25" s="38">
        <f t="shared" si="25"/>
        <v>7770</v>
      </c>
      <c r="AM25" s="38"/>
      <c r="AN25" s="38">
        <f t="shared" si="26"/>
        <v>36</v>
      </c>
      <c r="AO25" s="38">
        <f t="shared" si="27"/>
        <v>94140</v>
      </c>
    </row>
    <row r="26" spans="1:41" ht="19.5" customHeight="1" thickBot="1">
      <c r="A26" s="111"/>
      <c r="B26" s="43" t="s">
        <v>117</v>
      </c>
      <c r="C26" s="38">
        <v>2640</v>
      </c>
      <c r="D26" s="38">
        <v>3</v>
      </c>
      <c r="E26" s="38">
        <f t="shared" si="14"/>
        <v>7920</v>
      </c>
      <c r="F26" s="38">
        <v>2640</v>
      </c>
      <c r="G26" s="38">
        <v>3</v>
      </c>
      <c r="H26" s="38">
        <f t="shared" si="15"/>
        <v>7920</v>
      </c>
      <c r="I26" s="38">
        <v>2640</v>
      </c>
      <c r="J26" s="38">
        <v>3</v>
      </c>
      <c r="K26" s="38">
        <f t="shared" si="16"/>
        <v>7920</v>
      </c>
      <c r="L26" s="38">
        <v>2640</v>
      </c>
      <c r="M26" s="38">
        <v>3</v>
      </c>
      <c r="N26" s="38">
        <f t="shared" si="17"/>
        <v>7920</v>
      </c>
      <c r="O26" s="38">
        <v>2640</v>
      </c>
      <c r="P26" s="38">
        <v>3</v>
      </c>
      <c r="Q26" s="38">
        <f t="shared" si="18"/>
        <v>7920</v>
      </c>
      <c r="R26" s="38">
        <v>2640</v>
      </c>
      <c r="S26" s="38">
        <v>3</v>
      </c>
      <c r="T26" s="38">
        <f t="shared" si="19"/>
        <v>7920</v>
      </c>
      <c r="U26" s="38">
        <v>2590</v>
      </c>
      <c r="V26" s="38">
        <v>3</v>
      </c>
      <c r="W26" s="38">
        <f t="shared" si="20"/>
        <v>7770</v>
      </c>
      <c r="X26" s="38">
        <v>2590</v>
      </c>
      <c r="Y26" s="38">
        <v>3</v>
      </c>
      <c r="Z26" s="38">
        <f t="shared" si="21"/>
        <v>7770</v>
      </c>
      <c r="AA26" s="38">
        <v>2590</v>
      </c>
      <c r="AB26" s="38">
        <v>3</v>
      </c>
      <c r="AC26" s="38">
        <f t="shared" si="22"/>
        <v>7770</v>
      </c>
      <c r="AD26" s="38">
        <v>2590</v>
      </c>
      <c r="AE26" s="38">
        <v>3</v>
      </c>
      <c r="AF26" s="38">
        <f t="shared" si="23"/>
        <v>7770</v>
      </c>
      <c r="AG26" s="38">
        <v>2590</v>
      </c>
      <c r="AH26" s="38">
        <v>3</v>
      </c>
      <c r="AI26" s="38">
        <f t="shared" si="24"/>
        <v>7770</v>
      </c>
      <c r="AJ26" s="38">
        <v>2590</v>
      </c>
      <c r="AK26" s="38">
        <v>3</v>
      </c>
      <c r="AL26" s="38">
        <f t="shared" si="25"/>
        <v>7770</v>
      </c>
      <c r="AM26" s="38"/>
      <c r="AN26" s="38">
        <f t="shared" si="26"/>
        <v>36</v>
      </c>
      <c r="AO26" s="40">
        <f t="shared" si="27"/>
        <v>94140</v>
      </c>
    </row>
    <row r="27" spans="1:41" ht="19.5" customHeight="1" thickBot="1">
      <c r="A27" s="112" t="s">
        <v>112</v>
      </c>
      <c r="B27" s="113"/>
      <c r="C27" s="38"/>
      <c r="D27" s="38">
        <f>SUM(D19:D26)</f>
        <v>120</v>
      </c>
      <c r="E27" s="38">
        <f>SUM(E19:E26)</f>
        <v>316800</v>
      </c>
      <c r="F27" s="38"/>
      <c r="G27" s="38">
        <f>SUM(G19:G26)</f>
        <v>121</v>
      </c>
      <c r="H27" s="38">
        <f>SUM(H19:H26)</f>
        <v>319440</v>
      </c>
      <c r="I27" s="38"/>
      <c r="J27" s="38">
        <f>SUM(J19:J26)</f>
        <v>123</v>
      </c>
      <c r="K27" s="38">
        <f>SUM(K19:K26)</f>
        <v>324720</v>
      </c>
      <c r="L27" s="38"/>
      <c r="M27" s="38">
        <f>SUM(M19:M26)</f>
        <v>124</v>
      </c>
      <c r="N27" s="38">
        <f>SUM(N19:N26)</f>
        <v>327360</v>
      </c>
      <c r="O27" s="38"/>
      <c r="P27" s="38">
        <f>SUM(P19:P26)</f>
        <v>124</v>
      </c>
      <c r="Q27" s="38">
        <f>SUM(Q19:Q26)</f>
        <v>327360</v>
      </c>
      <c r="R27" s="38"/>
      <c r="S27" s="38">
        <f>SUM(S19:S26)</f>
        <v>124</v>
      </c>
      <c r="T27" s="38">
        <f>SUM(T19:T26)</f>
        <v>327360</v>
      </c>
      <c r="U27" s="38"/>
      <c r="V27" s="38">
        <f>SUM(V19:V26)</f>
        <v>124</v>
      </c>
      <c r="W27" s="38">
        <f>SUM(W19:W26)</f>
        <v>321160</v>
      </c>
      <c r="X27" s="38"/>
      <c r="Y27" s="38">
        <f>SUM(Y19:Y26)</f>
        <v>124</v>
      </c>
      <c r="Z27" s="38">
        <f>SUM(Z19:Z26)</f>
        <v>321160</v>
      </c>
      <c r="AA27" s="38"/>
      <c r="AB27" s="38">
        <f>SUM(AB19:AB26)</f>
        <v>124</v>
      </c>
      <c r="AC27" s="38">
        <f>SUM(AC19:AC26)</f>
        <v>321160</v>
      </c>
      <c r="AD27" s="38"/>
      <c r="AE27" s="38">
        <f>SUM(AE19:AE26)</f>
        <v>124</v>
      </c>
      <c r="AF27" s="38">
        <f>SUM(AF19:AF26)</f>
        <v>321160</v>
      </c>
      <c r="AG27" s="38"/>
      <c r="AH27" s="38">
        <f>SUM(AH19:AH26)</f>
        <v>125</v>
      </c>
      <c r="AI27" s="38">
        <f>SUM(AI19:AI26)</f>
        <v>323750</v>
      </c>
      <c r="AJ27" s="38"/>
      <c r="AK27" s="38">
        <f>SUM(AK19:AK26)</f>
        <v>125</v>
      </c>
      <c r="AL27" s="38">
        <f>SUM(AL19:AL26)</f>
        <v>323750</v>
      </c>
      <c r="AM27" s="38"/>
      <c r="AN27" s="39">
        <f>SUM(AN19:AN26)</f>
        <v>1482</v>
      </c>
      <c r="AO27" s="41">
        <f>SUM(AO19:AO26)</f>
        <v>3875180</v>
      </c>
    </row>
    <row r="28" ht="19.5" customHeight="1" thickBot="1">
      <c r="A28" s="42" t="s">
        <v>124</v>
      </c>
    </row>
    <row r="29" spans="37:41" ht="27" customHeight="1" thickBot="1">
      <c r="AK29" s="46"/>
      <c r="AL29" s="46"/>
      <c r="AM29" s="114" t="s">
        <v>127</v>
      </c>
      <c r="AN29" s="115"/>
      <c r="AO29" s="41">
        <f>AO13+AO27</f>
        <v>18691360</v>
      </c>
    </row>
    <row r="30" ht="19.5" customHeight="1"/>
    <row r="31" ht="19.5" customHeight="1"/>
    <row r="32" ht="19.5" customHeight="1"/>
    <row r="33" ht="19.5" customHeight="1"/>
    <row r="34" ht="19.5" customHeight="1"/>
  </sheetData>
  <sheetProtection/>
  <mergeCells count="38">
    <mergeCell ref="A27:B27"/>
    <mergeCell ref="AM29:AN29"/>
    <mergeCell ref="AM2:AO2"/>
    <mergeCell ref="AD17:AF17"/>
    <mergeCell ref="AG17:AI17"/>
    <mergeCell ref="AJ17:AL17"/>
    <mergeCell ref="AM17:AO17"/>
    <mergeCell ref="A19:A22"/>
    <mergeCell ref="A23:A26"/>
    <mergeCell ref="AM3:AO3"/>
    <mergeCell ref="AJ3:AL3"/>
    <mergeCell ref="B3:B4"/>
    <mergeCell ref="U3:W3"/>
    <mergeCell ref="X3:Z3"/>
    <mergeCell ref="AA3:AC3"/>
    <mergeCell ref="AD3:AF3"/>
    <mergeCell ref="O3:Q3"/>
    <mergeCell ref="R3:T3"/>
    <mergeCell ref="R17:T17"/>
    <mergeCell ref="AG3:AI3"/>
    <mergeCell ref="A5:A8"/>
    <mergeCell ref="A9:A12"/>
    <mergeCell ref="C3:E3"/>
    <mergeCell ref="U17:W17"/>
    <mergeCell ref="X17:Z17"/>
    <mergeCell ref="AA17:AC17"/>
    <mergeCell ref="A13:B13"/>
    <mergeCell ref="A17:A18"/>
    <mergeCell ref="A3:A4"/>
    <mergeCell ref="F3:H3"/>
    <mergeCell ref="I3:K3"/>
    <mergeCell ref="L3:N3"/>
    <mergeCell ref="L17:N17"/>
    <mergeCell ref="O17:Q17"/>
    <mergeCell ref="B17:B18"/>
    <mergeCell ref="C17:E17"/>
    <mergeCell ref="F17:H17"/>
    <mergeCell ref="I17:K17"/>
  </mergeCells>
  <printOptions/>
  <pageMargins left="0.5905511811023623" right="0.3937007874015748" top="0.3937007874015748" bottom="0.1968503937007874" header="0.31496062992125984" footer="0.31496062992125984"/>
  <pageSetup horizontalDpi="600" verticalDpi="600" orientation="landscape" paperSize="9" scale="95"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4319</cp:lastModifiedBy>
  <cp:lastPrinted>2020-03-13T05:20:47Z</cp:lastPrinted>
  <dcterms:modified xsi:type="dcterms:W3CDTF">2020-03-17T06:41:59Z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1041-8.1.0.3000</vt:lpwstr>
  </property>
</Properties>
</file>