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◆　町内会関係\⑨HP掲載関係\町内会活動支援関係\"/>
    </mc:Choice>
  </mc:AlternateContent>
  <xr:revisionPtr revIDLastSave="0" documentId="13_ncr:1_{4B587727-F4B2-4186-9FA6-34F86B9151AF}" xr6:coauthVersionLast="47" xr6:coauthVersionMax="47" xr10:uidLastSave="{00000000-0000-0000-0000-000000000000}"/>
  <workbookProtection lockStructure="1"/>
  <bookViews>
    <workbookView xWindow="-120" yWindow="-120" windowWidth="29040" windowHeight="15720" xr2:uid="{D7D9429D-F473-4763-9BFD-2E01467BC425}"/>
  </bookViews>
  <sheets>
    <sheet name="【はじめに】" sheetId="9" r:id="rId1"/>
    <sheet name="1 設定" sheetId="1" r:id="rId2"/>
    <sheet name="2 出納簿(入力用)" sheetId="2" r:id="rId3"/>
    <sheet name="3 科目別出納簿" sheetId="4" r:id="rId4"/>
    <sheet name="4 決算書" sheetId="6" r:id="rId5"/>
    <sheet name="5 予算書" sheetId="8" r:id="rId6"/>
    <sheet name="非計算元シート(収入)" sheetId="7" state="hidden" r:id="rId7"/>
    <sheet name="非計算元シート(支出)" sheetId="5" state="hidden" r:id="rId8"/>
  </sheets>
  <definedNames>
    <definedName name="_xlnm._FilterDatabase" localSheetId="2" hidden="1">'2 出納簿(入力用)'!$D$4:$J$305</definedName>
    <definedName name="_xlnm._FilterDatabase" localSheetId="3" hidden="1">'3 科目別出納簿'!$C$4:$G$4</definedName>
    <definedName name="_xlnm.Print_Area" localSheetId="0">【はじめに】!$A$1:$K$147</definedName>
    <definedName name="_xlnm.Print_Area" localSheetId="1">'1 設定'!$A$1:$G$38</definedName>
    <definedName name="_xlnm.Print_Area" localSheetId="2">'2 出納簿(入力用)'!$A$1:$K$305</definedName>
    <definedName name="_xlnm.Print_Area" localSheetId="3">'3 科目別出納簿'!$A$1:$H$105</definedName>
    <definedName name="_xlnm.Print_Area" localSheetId="4">'4 決算書'!$A$1:$I$50</definedName>
    <definedName name="_xlnm.Print_Area" localSheetId="5">'5 予算書'!$A$1:$I$48</definedName>
    <definedName name="_xlnm.Print_Titles" localSheetId="2">'2 出納簿(入力用)'!$2:$4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4" l="1"/>
  <c r="U5" i="5" l="1"/>
  <c r="U4" i="5"/>
  <c r="T5" i="5"/>
  <c r="T4" i="5"/>
  <c r="S5" i="5"/>
  <c r="S4" i="5"/>
  <c r="R5" i="5"/>
  <c r="R4" i="5"/>
  <c r="Q5" i="5"/>
  <c r="Q4" i="5"/>
  <c r="P5" i="5"/>
  <c r="P4" i="5"/>
  <c r="O5" i="5"/>
  <c r="O4" i="5"/>
  <c r="N5" i="5"/>
  <c r="N4" i="5"/>
  <c r="M5" i="5"/>
  <c r="M4" i="5"/>
  <c r="L5" i="5"/>
  <c r="L4" i="5"/>
  <c r="K5" i="5"/>
  <c r="K4" i="5"/>
  <c r="J5" i="5"/>
  <c r="J4" i="5"/>
  <c r="I5" i="5"/>
  <c r="I4" i="5"/>
  <c r="H5" i="5"/>
  <c r="H4" i="5"/>
  <c r="D5" i="5"/>
  <c r="D4" i="5"/>
  <c r="N5" i="7"/>
  <c r="M5" i="7"/>
  <c r="L5" i="7"/>
  <c r="K5" i="7"/>
  <c r="J5" i="7"/>
  <c r="I5" i="7"/>
  <c r="G5" i="7"/>
  <c r="F5" i="7"/>
  <c r="D5" i="7"/>
  <c r="N4" i="7"/>
  <c r="M4" i="7"/>
  <c r="L4" i="7"/>
  <c r="K4" i="7"/>
  <c r="J4" i="7"/>
  <c r="I4" i="7"/>
  <c r="H5" i="7"/>
  <c r="H4" i="7"/>
  <c r="G4" i="7"/>
  <c r="F4" i="7"/>
  <c r="D4" i="7"/>
  <c r="C7" i="7" s="1"/>
  <c r="D31" i="8"/>
  <c r="K33" i="8" l="1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32" i="8"/>
  <c r="K18" i="8"/>
  <c r="K19" i="8"/>
  <c r="K20" i="8"/>
  <c r="K21" i="8"/>
  <c r="K22" i="8"/>
  <c r="K23" i="8"/>
  <c r="K24" i="8"/>
  <c r="K25" i="8"/>
  <c r="K26" i="8"/>
  <c r="K17" i="8"/>
  <c r="K14" i="8" l="1"/>
  <c r="L14" i="8" s="1"/>
  <c r="K6" i="8"/>
  <c r="L6" i="8" s="1"/>
  <c r="K4" i="8"/>
  <c r="L4" i="8" s="1"/>
  <c r="G6" i="6"/>
  <c r="D6" i="6"/>
  <c r="B4" i="6"/>
  <c r="C2" i="4"/>
  <c r="D2" i="2"/>
  <c r="B6" i="4" l="1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5" i="4"/>
  <c r="E2" i="4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20" i="1"/>
  <c r="I19" i="1"/>
  <c r="I10" i="1"/>
  <c r="I11" i="1"/>
  <c r="I12" i="1"/>
  <c r="I13" i="1"/>
  <c r="I14" i="1"/>
  <c r="I15" i="1"/>
  <c r="I16" i="1"/>
  <c r="I17" i="1"/>
  <c r="I18" i="1"/>
  <c r="I9" i="1"/>
  <c r="I8" i="1"/>
  <c r="K29" i="1" l="1" a="1"/>
  <c r="K29" i="1" s="1"/>
  <c r="K34" i="1" a="1"/>
  <c r="K34" i="1" s="1"/>
  <c r="K8" i="1" a="1"/>
  <c r="K8" i="1" s="1"/>
  <c r="K24" i="1" a="1"/>
  <c r="K24" i="1" s="1"/>
  <c r="K31" i="1" a="1"/>
  <c r="K31" i="1" s="1"/>
  <c r="K27" i="1" a="1"/>
  <c r="K27" i="1" s="1"/>
  <c r="K32" i="1" a="1"/>
  <c r="K32" i="1" s="1"/>
  <c r="K23" i="1" a="1"/>
  <c r="K23" i="1" s="1"/>
  <c r="K17" i="1" a="1"/>
  <c r="K17" i="1" s="1"/>
  <c r="K11" i="1" a="1"/>
  <c r="K11" i="1" s="1"/>
  <c r="K22" i="1" a="1"/>
  <c r="K22" i="1" s="1"/>
  <c r="K16" i="1" a="1"/>
  <c r="K16" i="1" s="1"/>
  <c r="K10" i="1" a="1"/>
  <c r="K10" i="1" s="1"/>
  <c r="K21" i="1" a="1"/>
  <c r="K21" i="1" s="1"/>
  <c r="K15" i="1" a="1"/>
  <c r="K15" i="1" s="1"/>
  <c r="K9" i="1" a="1"/>
  <c r="K9" i="1" s="1"/>
  <c r="K28" i="1" a="1"/>
  <c r="K28" i="1" s="1"/>
  <c r="K33" i="1" a="1"/>
  <c r="K33" i="1" s="1"/>
  <c r="K14" i="1" a="1"/>
  <c r="K14" i="1" s="1"/>
  <c r="K20" i="1" a="1"/>
  <c r="K20" i="1" s="1"/>
  <c r="K26" i="1" a="1"/>
  <c r="K26" i="1" s="1"/>
  <c r="K19" i="1" a="1"/>
  <c r="K19" i="1" s="1"/>
  <c r="K13" i="1" a="1"/>
  <c r="K13" i="1" s="1"/>
  <c r="K18" i="1" a="1"/>
  <c r="K18" i="1" s="1"/>
  <c r="K12" i="1" a="1"/>
  <c r="K12" i="1" s="1"/>
  <c r="K30" i="1" a="1"/>
  <c r="K30" i="1" s="1"/>
  <c r="K25" i="1" a="1"/>
  <c r="K25" i="1" s="1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30" i="6"/>
  <c r="C17" i="6"/>
  <c r="C18" i="6"/>
  <c r="C19" i="6"/>
  <c r="C20" i="6"/>
  <c r="C21" i="6"/>
  <c r="C22" i="6"/>
  <c r="C23" i="6"/>
  <c r="C24" i="6"/>
  <c r="C25" i="6"/>
  <c r="C16" i="6"/>
  <c r="B31" i="6"/>
  <c r="K31" i="6" s="1"/>
  <c r="B32" i="6"/>
  <c r="K32" i="6" s="1"/>
  <c r="B33" i="6"/>
  <c r="K33" i="6" s="1"/>
  <c r="B34" i="6"/>
  <c r="K34" i="6" s="1"/>
  <c r="B35" i="6"/>
  <c r="K35" i="6" s="1"/>
  <c r="B36" i="6"/>
  <c r="K36" i="6" s="1"/>
  <c r="B37" i="6"/>
  <c r="K37" i="6" s="1"/>
  <c r="B38" i="6"/>
  <c r="K38" i="6" s="1"/>
  <c r="B39" i="6"/>
  <c r="K39" i="6" s="1"/>
  <c r="B40" i="6"/>
  <c r="K40" i="6" s="1"/>
  <c r="B41" i="6"/>
  <c r="K41" i="6" s="1"/>
  <c r="B42" i="6"/>
  <c r="K42" i="6" s="1"/>
  <c r="B43" i="6"/>
  <c r="K43" i="6" s="1"/>
  <c r="B44" i="6"/>
  <c r="K44" i="6" s="1"/>
  <c r="B30" i="6"/>
  <c r="K30" i="6" s="1"/>
  <c r="B17" i="6"/>
  <c r="K17" i="6" s="1"/>
  <c r="B18" i="6"/>
  <c r="K18" i="6" s="1"/>
  <c r="B19" i="6"/>
  <c r="K19" i="6" s="1"/>
  <c r="B20" i="6"/>
  <c r="K20" i="6" s="1"/>
  <c r="B21" i="6"/>
  <c r="K21" i="6" s="1"/>
  <c r="B22" i="6"/>
  <c r="K22" i="6" s="1"/>
  <c r="B23" i="6"/>
  <c r="K23" i="6" s="1"/>
  <c r="B24" i="6"/>
  <c r="K24" i="6" s="1"/>
  <c r="B25" i="6"/>
  <c r="K25" i="6" s="1"/>
  <c r="B16" i="6"/>
  <c r="K16" i="6" s="1"/>
  <c r="B33" i="8"/>
  <c r="M33" i="8" s="1"/>
  <c r="B34" i="8"/>
  <c r="M34" i="8" s="1"/>
  <c r="B35" i="8"/>
  <c r="M35" i="8" s="1"/>
  <c r="B36" i="8"/>
  <c r="M36" i="8" s="1"/>
  <c r="B37" i="8"/>
  <c r="M37" i="8" s="1"/>
  <c r="B38" i="8"/>
  <c r="M38" i="8" s="1"/>
  <c r="B39" i="8"/>
  <c r="M39" i="8" s="1"/>
  <c r="B40" i="8"/>
  <c r="M40" i="8" s="1"/>
  <c r="B41" i="8"/>
  <c r="M41" i="8" s="1"/>
  <c r="B42" i="8"/>
  <c r="M42" i="8" s="1"/>
  <c r="B43" i="8"/>
  <c r="M43" i="8" s="1"/>
  <c r="B44" i="8"/>
  <c r="M44" i="8" s="1"/>
  <c r="B45" i="8"/>
  <c r="M45" i="8" s="1"/>
  <c r="B46" i="8"/>
  <c r="M46" i="8" s="1"/>
  <c r="B32" i="8"/>
  <c r="M32" i="8" s="1"/>
  <c r="B17" i="8"/>
  <c r="M17" i="8" s="1"/>
  <c r="B18" i="8"/>
  <c r="M18" i="8" s="1"/>
  <c r="B19" i="8"/>
  <c r="M19" i="8" s="1"/>
  <c r="B20" i="8"/>
  <c r="M20" i="8" s="1"/>
  <c r="B21" i="8"/>
  <c r="M21" i="8" s="1"/>
  <c r="B22" i="8"/>
  <c r="M22" i="8" s="1"/>
  <c r="B24" i="8"/>
  <c r="M24" i="8" s="1"/>
  <c r="B25" i="8"/>
  <c r="M25" i="8" s="1"/>
  <c r="B26" i="8"/>
  <c r="M26" i="8" s="1"/>
  <c r="B23" i="8"/>
  <c r="M23" i="8" s="1"/>
  <c r="J6" i="2" l="1"/>
  <c r="G6" i="8" l="1"/>
  <c r="D6" i="8"/>
  <c r="B4" i="8"/>
  <c r="C4" i="8"/>
  <c r="C455" i="7"/>
  <c r="C351" i="7"/>
  <c r="C272" i="7"/>
  <c r="C178" i="7"/>
  <c r="C4" i="6"/>
  <c r="C144" i="7" l="1"/>
  <c r="D15" i="8"/>
  <c r="D30" i="8"/>
  <c r="C15" i="8"/>
  <c r="C30" i="8"/>
  <c r="C27" i="8"/>
  <c r="D8" i="8" s="1"/>
  <c r="D12" i="8" s="1"/>
  <c r="C47" i="8"/>
  <c r="D10" i="8" s="1"/>
  <c r="C45" i="6"/>
  <c r="C8" i="7"/>
  <c r="C114" i="7"/>
  <c r="C174" i="7"/>
  <c r="C10" i="7"/>
  <c r="C308" i="7"/>
  <c r="C420" i="7"/>
  <c r="C184" i="7"/>
  <c r="C166" i="7"/>
  <c r="C200" i="7"/>
  <c r="C12" i="7"/>
  <c r="C136" i="7"/>
  <c r="C208" i="7"/>
  <c r="C234" i="7"/>
  <c r="C378" i="7"/>
  <c r="C170" i="7"/>
  <c r="C270" i="7"/>
  <c r="C335" i="7"/>
  <c r="C230" i="7"/>
  <c r="C238" i="7"/>
  <c r="C242" i="7"/>
  <c r="C264" i="7"/>
  <c r="C602" i="7"/>
  <c r="C606" i="7"/>
  <c r="C601" i="7"/>
  <c r="C605" i="7"/>
  <c r="C597" i="7"/>
  <c r="C589" i="7"/>
  <c r="C581" i="7"/>
  <c r="C573" i="7"/>
  <c r="C565" i="7"/>
  <c r="C557" i="7"/>
  <c r="C549" i="7"/>
  <c r="C541" i="7"/>
  <c r="C533" i="7"/>
  <c r="C525" i="7"/>
  <c r="C517" i="7"/>
  <c r="C509" i="7"/>
  <c r="C600" i="7"/>
  <c r="C592" i="7"/>
  <c r="C584" i="7"/>
  <c r="C576" i="7"/>
  <c r="C568" i="7"/>
  <c r="C560" i="7"/>
  <c r="C552" i="7"/>
  <c r="C544" i="7"/>
  <c r="C536" i="7"/>
  <c r="C528" i="7"/>
  <c r="C520" i="7"/>
  <c r="C512" i="7"/>
  <c r="C595" i="7"/>
  <c r="C587" i="7"/>
  <c r="C579" i="7"/>
  <c r="C571" i="7"/>
  <c r="C563" i="7"/>
  <c r="C555" i="7"/>
  <c r="C547" i="7"/>
  <c r="C539" i="7"/>
  <c r="C531" i="7"/>
  <c r="C523" i="7"/>
  <c r="C515" i="7"/>
  <c r="C507" i="7"/>
  <c r="C593" i="7"/>
  <c r="C585" i="7"/>
  <c r="C577" i="7"/>
  <c r="C569" i="7"/>
  <c r="C561" i="7"/>
  <c r="C553" i="7"/>
  <c r="C545" i="7"/>
  <c r="C537" i="7"/>
  <c r="C529" i="7"/>
  <c r="C521" i="7"/>
  <c r="C513" i="7"/>
  <c r="C596" i="7"/>
  <c r="C588" i="7"/>
  <c r="C580" i="7"/>
  <c r="C572" i="7"/>
  <c r="C564" i="7"/>
  <c r="C556" i="7"/>
  <c r="C548" i="7"/>
  <c r="C540" i="7"/>
  <c r="C532" i="7"/>
  <c r="C524" i="7"/>
  <c r="C516" i="7"/>
  <c r="C508" i="7"/>
  <c r="C583" i="7"/>
  <c r="C566" i="7"/>
  <c r="C562" i="7"/>
  <c r="C519" i="7"/>
  <c r="C591" i="7"/>
  <c r="C574" i="7"/>
  <c r="C570" i="7"/>
  <c r="C527" i="7"/>
  <c r="C510" i="7"/>
  <c r="C599" i="7"/>
  <c r="C582" i="7"/>
  <c r="C578" i="7"/>
  <c r="C535" i="7"/>
  <c r="C518" i="7"/>
  <c r="C514" i="7"/>
  <c r="C604" i="7"/>
  <c r="C590" i="7"/>
  <c r="C586" i="7"/>
  <c r="C543" i="7"/>
  <c r="C526" i="7"/>
  <c r="C522" i="7"/>
  <c r="C598" i="7"/>
  <c r="C594" i="7"/>
  <c r="C551" i="7"/>
  <c r="C534" i="7"/>
  <c r="C530" i="7"/>
  <c r="C603" i="7"/>
  <c r="C558" i="7"/>
  <c r="C546" i="7"/>
  <c r="C567" i="7"/>
  <c r="C511" i="7"/>
  <c r="C542" i="7"/>
  <c r="C554" i="7"/>
  <c r="C575" i="7"/>
  <c r="C550" i="7"/>
  <c r="C538" i="7"/>
  <c r="C559" i="7"/>
  <c r="C802" i="7"/>
  <c r="C794" i="7"/>
  <c r="C786" i="7"/>
  <c r="C778" i="7"/>
  <c r="C770" i="7"/>
  <c r="C762" i="7"/>
  <c r="C805" i="7"/>
  <c r="C797" i="7"/>
  <c r="C789" i="7"/>
  <c r="C781" i="7"/>
  <c r="C773" i="7"/>
  <c r="C765" i="7"/>
  <c r="C757" i="7"/>
  <c r="C803" i="7"/>
  <c r="C795" i="7"/>
  <c r="C787" i="7"/>
  <c r="C779" i="7"/>
  <c r="C771" i="7"/>
  <c r="C763" i="7"/>
  <c r="C806" i="7"/>
  <c r="C801" i="7"/>
  <c r="C796" i="7"/>
  <c r="C791" i="7"/>
  <c r="C760" i="7"/>
  <c r="C754" i="7"/>
  <c r="C746" i="7"/>
  <c r="C738" i="7"/>
  <c r="C730" i="7"/>
  <c r="C722" i="7"/>
  <c r="C714" i="7"/>
  <c r="C798" i="7"/>
  <c r="C793" i="7"/>
  <c r="C788" i="7"/>
  <c r="C783" i="7"/>
  <c r="C749" i="7"/>
  <c r="C741" i="7"/>
  <c r="C733" i="7"/>
  <c r="C725" i="7"/>
  <c r="C717" i="7"/>
  <c r="C709" i="7"/>
  <c r="C790" i="7"/>
  <c r="C785" i="7"/>
  <c r="C780" i="7"/>
  <c r="C775" i="7"/>
  <c r="C752" i="7"/>
  <c r="C744" i="7"/>
  <c r="C736" i="7"/>
  <c r="C728" i="7"/>
  <c r="C720" i="7"/>
  <c r="C712" i="7"/>
  <c r="C792" i="7"/>
  <c r="C774" i="7"/>
  <c r="C769" i="7"/>
  <c r="C764" i="7"/>
  <c r="C759" i="7"/>
  <c r="C750" i="7"/>
  <c r="C742" i="7"/>
  <c r="C734" i="7"/>
  <c r="C726" i="7"/>
  <c r="C718" i="7"/>
  <c r="C710" i="7"/>
  <c r="C784" i="7"/>
  <c r="C766" i="7"/>
  <c r="C761" i="7"/>
  <c r="C753" i="7"/>
  <c r="C745" i="7"/>
  <c r="C737" i="7"/>
  <c r="C729" i="7"/>
  <c r="C721" i="7"/>
  <c r="C713" i="7"/>
  <c r="C777" i="7"/>
  <c r="C748" i="7"/>
  <c r="C731" i="7"/>
  <c r="C727" i="7"/>
  <c r="C804" i="7"/>
  <c r="C776" i="7"/>
  <c r="C756" i="7"/>
  <c r="C739" i="7"/>
  <c r="C735" i="7"/>
  <c r="C782" i="7"/>
  <c r="C747" i="7"/>
  <c r="C743" i="7"/>
  <c r="C767" i="7"/>
  <c r="C716" i="7"/>
  <c r="C800" i="7"/>
  <c r="C724" i="7"/>
  <c r="C707" i="7"/>
  <c r="C723" i="7"/>
  <c r="C711" i="7"/>
  <c r="C772" i="7"/>
  <c r="C755" i="7"/>
  <c r="C732" i="7"/>
  <c r="C708" i="7"/>
  <c r="C768" i="7"/>
  <c r="C719" i="7"/>
  <c r="C751" i="7"/>
  <c r="C740" i="7"/>
  <c r="C758" i="7"/>
  <c r="C799" i="7"/>
  <c r="C9" i="7"/>
  <c r="C128" i="7"/>
  <c r="C158" i="7"/>
  <c r="C162" i="7"/>
  <c r="C192" i="7"/>
  <c r="C222" i="7"/>
  <c r="C226" i="7"/>
  <c r="C256" i="7"/>
  <c r="C287" i="7"/>
  <c r="C906" i="7"/>
  <c r="C898" i="7"/>
  <c r="C890" i="7"/>
  <c r="C882" i="7"/>
  <c r="C874" i="7"/>
  <c r="C866" i="7"/>
  <c r="C858" i="7"/>
  <c r="C850" i="7"/>
  <c r="C842" i="7"/>
  <c r="C834" i="7"/>
  <c r="C826" i="7"/>
  <c r="C818" i="7"/>
  <c r="C810" i="7"/>
  <c r="C901" i="7"/>
  <c r="C893" i="7"/>
  <c r="C885" i="7"/>
  <c r="C877" i="7"/>
  <c r="C869" i="7"/>
  <c r="C861" i="7"/>
  <c r="C853" i="7"/>
  <c r="C845" i="7"/>
  <c r="C837" i="7"/>
  <c r="C829" i="7"/>
  <c r="C821" i="7"/>
  <c r="C813" i="7"/>
  <c r="C899" i="7"/>
  <c r="C891" i="7"/>
  <c r="C883" i="7"/>
  <c r="C875" i="7"/>
  <c r="C867" i="7"/>
  <c r="C859" i="7"/>
  <c r="C851" i="7"/>
  <c r="C843" i="7"/>
  <c r="C835" i="7"/>
  <c r="C827" i="7"/>
  <c r="C819" i="7"/>
  <c r="C811" i="7"/>
  <c r="C902" i="7"/>
  <c r="C894" i="7"/>
  <c r="C886" i="7"/>
  <c r="C878" i="7"/>
  <c r="C870" i="7"/>
  <c r="C862" i="7"/>
  <c r="C854" i="7"/>
  <c r="C900" i="7"/>
  <c r="C892" i="7"/>
  <c r="C884" i="7"/>
  <c r="C876" i="7"/>
  <c r="C868" i="7"/>
  <c r="C860" i="7"/>
  <c r="C852" i="7"/>
  <c r="C844" i="7"/>
  <c r="C836" i="7"/>
  <c r="C828" i="7"/>
  <c r="C905" i="7"/>
  <c r="C888" i="7"/>
  <c r="C871" i="7"/>
  <c r="C833" i="7"/>
  <c r="C824" i="7"/>
  <c r="C896" i="7"/>
  <c r="C879" i="7"/>
  <c r="C849" i="7"/>
  <c r="C839" i="7"/>
  <c r="C816" i="7"/>
  <c r="C904" i="7"/>
  <c r="C887" i="7"/>
  <c r="C857" i="7"/>
  <c r="C832" i="7"/>
  <c r="C808" i="7"/>
  <c r="C903" i="7"/>
  <c r="C873" i="7"/>
  <c r="C856" i="7"/>
  <c r="C841" i="7"/>
  <c r="C823" i="7"/>
  <c r="C881" i="7"/>
  <c r="C864" i="7"/>
  <c r="C847" i="7"/>
  <c r="C831" i="7"/>
  <c r="C825" i="7"/>
  <c r="C820" i="7"/>
  <c r="C815" i="7"/>
  <c r="C897" i="7"/>
  <c r="C863" i="7"/>
  <c r="C895" i="7"/>
  <c r="C872" i="7"/>
  <c r="C840" i="7"/>
  <c r="C817" i="7"/>
  <c r="C848" i="7"/>
  <c r="C880" i="7"/>
  <c r="C846" i="7"/>
  <c r="C889" i="7"/>
  <c r="C855" i="7"/>
  <c r="C814" i="7"/>
  <c r="C807" i="7"/>
  <c r="C830" i="7"/>
  <c r="C812" i="7"/>
  <c r="C809" i="7"/>
  <c r="C822" i="7"/>
  <c r="C865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20" i="7"/>
  <c r="C150" i="7"/>
  <c r="C154" i="7"/>
  <c r="C214" i="7"/>
  <c r="C218" i="7"/>
  <c r="C248" i="7"/>
  <c r="C274" i="7"/>
  <c r="C356" i="7"/>
  <c r="C715" i="7"/>
  <c r="C203" i="7"/>
  <c r="C195" i="7"/>
  <c r="C187" i="7"/>
  <c r="C179" i="7"/>
  <c r="C171" i="7"/>
  <c r="C163" i="7"/>
  <c r="C155" i="7"/>
  <c r="C147" i="7"/>
  <c r="C139" i="7"/>
  <c r="C131" i="7"/>
  <c r="C123" i="7"/>
  <c r="C115" i="7"/>
  <c r="C201" i="7"/>
  <c r="C193" i="7"/>
  <c r="C185" i="7"/>
  <c r="C177" i="7"/>
  <c r="C169" i="7"/>
  <c r="C161" i="7"/>
  <c r="C153" i="7"/>
  <c r="C145" i="7"/>
  <c r="C137" i="7"/>
  <c r="C129" i="7"/>
  <c r="C121" i="7"/>
  <c r="C113" i="7"/>
  <c r="C112" i="7"/>
  <c r="C111" i="7"/>
  <c r="C110" i="7"/>
  <c r="C109" i="7"/>
  <c r="C108" i="7"/>
  <c r="C107" i="7"/>
  <c r="C204" i="7"/>
  <c r="C196" i="7"/>
  <c r="C188" i="7"/>
  <c r="C180" i="7"/>
  <c r="C172" i="7"/>
  <c r="C164" i="7"/>
  <c r="C156" i="7"/>
  <c r="C148" i="7"/>
  <c r="C140" i="7"/>
  <c r="C132" i="7"/>
  <c r="C124" i="7"/>
  <c r="C116" i="7"/>
  <c r="C199" i="7"/>
  <c r="C191" i="7"/>
  <c r="C183" i="7"/>
  <c r="C175" i="7"/>
  <c r="C167" i="7"/>
  <c r="C159" i="7"/>
  <c r="C151" i="7"/>
  <c r="C143" i="7"/>
  <c r="C135" i="7"/>
  <c r="C127" i="7"/>
  <c r="C119" i="7"/>
  <c r="C205" i="7"/>
  <c r="C197" i="7"/>
  <c r="C189" i="7"/>
  <c r="C181" i="7"/>
  <c r="C173" i="7"/>
  <c r="C165" i="7"/>
  <c r="C157" i="7"/>
  <c r="C149" i="7"/>
  <c r="C141" i="7"/>
  <c r="C133" i="7"/>
  <c r="C125" i="7"/>
  <c r="C117" i="7"/>
  <c r="C1002" i="7"/>
  <c r="C994" i="7"/>
  <c r="C986" i="7"/>
  <c r="C978" i="7"/>
  <c r="C970" i="7"/>
  <c r="C962" i="7"/>
  <c r="C954" i="7"/>
  <c r="C946" i="7"/>
  <c r="C938" i="7"/>
  <c r="C930" i="7"/>
  <c r="C922" i="7"/>
  <c r="C914" i="7"/>
  <c r="C1005" i="7"/>
  <c r="C997" i="7"/>
  <c r="C989" i="7"/>
  <c r="C981" i="7"/>
  <c r="C973" i="7"/>
  <c r="C965" i="7"/>
  <c r="C957" i="7"/>
  <c r="C949" i="7"/>
  <c r="C941" i="7"/>
  <c r="C933" i="7"/>
  <c r="C925" i="7"/>
  <c r="C917" i="7"/>
  <c r="C909" i="7"/>
  <c r="C1003" i="7"/>
  <c r="C995" i="7"/>
  <c r="C987" i="7"/>
  <c r="C979" i="7"/>
  <c r="C971" i="7"/>
  <c r="C963" i="7"/>
  <c r="C955" i="7"/>
  <c r="C947" i="7"/>
  <c r="C939" i="7"/>
  <c r="C931" i="7"/>
  <c r="C923" i="7"/>
  <c r="C915" i="7"/>
  <c r="C907" i="7"/>
  <c r="C1006" i="7"/>
  <c r="C998" i="7"/>
  <c r="C990" i="7"/>
  <c r="C982" i="7"/>
  <c r="C974" i="7"/>
  <c r="C966" i="7"/>
  <c r="C958" i="7"/>
  <c r="C950" i="7"/>
  <c r="C942" i="7"/>
  <c r="C934" i="7"/>
  <c r="C926" i="7"/>
  <c r="C918" i="7"/>
  <c r="C910" i="7"/>
  <c r="C1001" i="7"/>
  <c r="C993" i="7"/>
  <c r="C985" i="7"/>
  <c r="C1004" i="7"/>
  <c r="C996" i="7"/>
  <c r="C988" i="7"/>
  <c r="C980" i="7"/>
  <c r="C972" i="7"/>
  <c r="C964" i="7"/>
  <c r="C956" i="7"/>
  <c r="C948" i="7"/>
  <c r="C940" i="7"/>
  <c r="C932" i="7"/>
  <c r="C924" i="7"/>
  <c r="C916" i="7"/>
  <c r="C908" i="7"/>
  <c r="C969" i="7"/>
  <c r="C952" i="7"/>
  <c r="C935" i="7"/>
  <c r="C977" i="7"/>
  <c r="C960" i="7"/>
  <c r="C943" i="7"/>
  <c r="C913" i="7"/>
  <c r="C1000" i="7"/>
  <c r="C968" i="7"/>
  <c r="C951" i="7"/>
  <c r="C921" i="7"/>
  <c r="C992" i="7"/>
  <c r="C967" i="7"/>
  <c r="C937" i="7"/>
  <c r="C920" i="7"/>
  <c r="C991" i="7"/>
  <c r="C975" i="7"/>
  <c r="C945" i="7"/>
  <c r="C928" i="7"/>
  <c r="C911" i="7"/>
  <c r="C976" i="7"/>
  <c r="C953" i="7"/>
  <c r="C919" i="7"/>
  <c r="C929" i="7"/>
  <c r="C999" i="7"/>
  <c r="C983" i="7"/>
  <c r="C959" i="7"/>
  <c r="C936" i="7"/>
  <c r="C912" i="7"/>
  <c r="C944" i="7"/>
  <c r="C961" i="7"/>
  <c r="C984" i="7"/>
  <c r="C927" i="7"/>
  <c r="C142" i="7"/>
  <c r="C146" i="7"/>
  <c r="C176" i="7"/>
  <c r="C206" i="7"/>
  <c r="C210" i="7"/>
  <c r="C240" i="7"/>
  <c r="C301" i="7"/>
  <c r="C293" i="7"/>
  <c r="C285" i="7"/>
  <c r="C304" i="7"/>
  <c r="C296" i="7"/>
  <c r="C288" i="7"/>
  <c r="C280" i="7"/>
  <c r="C299" i="7"/>
  <c r="C291" i="7"/>
  <c r="C283" i="7"/>
  <c r="C275" i="7"/>
  <c r="C302" i="7"/>
  <c r="C294" i="7"/>
  <c r="C286" i="7"/>
  <c r="C278" i="7"/>
  <c r="C305" i="7"/>
  <c r="C297" i="7"/>
  <c r="C289" i="7"/>
  <c r="C281" i="7"/>
  <c r="C300" i="7"/>
  <c r="C279" i="7"/>
  <c r="C267" i="7"/>
  <c r="C259" i="7"/>
  <c r="C251" i="7"/>
  <c r="C243" i="7"/>
  <c r="C235" i="7"/>
  <c r="C227" i="7"/>
  <c r="C219" i="7"/>
  <c r="C211" i="7"/>
  <c r="C295" i="7"/>
  <c r="C273" i="7"/>
  <c r="C265" i="7"/>
  <c r="C257" i="7"/>
  <c r="C249" i="7"/>
  <c r="C241" i="7"/>
  <c r="C233" i="7"/>
  <c r="C225" i="7"/>
  <c r="C217" i="7"/>
  <c r="C209" i="7"/>
  <c r="C303" i="7"/>
  <c r="C282" i="7"/>
  <c r="C268" i="7"/>
  <c r="C260" i="7"/>
  <c r="C252" i="7"/>
  <c r="C244" i="7"/>
  <c r="C236" i="7"/>
  <c r="C228" i="7"/>
  <c r="C220" i="7"/>
  <c r="C212" i="7"/>
  <c r="C290" i="7"/>
  <c r="C271" i="7"/>
  <c r="C263" i="7"/>
  <c r="C255" i="7"/>
  <c r="C247" i="7"/>
  <c r="C239" i="7"/>
  <c r="C231" i="7"/>
  <c r="C223" i="7"/>
  <c r="C215" i="7"/>
  <c r="C207" i="7"/>
  <c r="C298" i="7"/>
  <c r="C277" i="7"/>
  <c r="C306" i="7"/>
  <c r="C284" i="7"/>
  <c r="C269" i="7"/>
  <c r="C261" i="7"/>
  <c r="C253" i="7"/>
  <c r="C245" i="7"/>
  <c r="C237" i="7"/>
  <c r="C229" i="7"/>
  <c r="C221" i="7"/>
  <c r="C213" i="7"/>
  <c r="C134" i="7"/>
  <c r="C138" i="7"/>
  <c r="C168" i="7"/>
  <c r="C198" i="7"/>
  <c r="C202" i="7"/>
  <c r="C232" i="7"/>
  <c r="C262" i="7"/>
  <c r="C266" i="7"/>
  <c r="C276" i="7"/>
  <c r="C292" i="7"/>
  <c r="C405" i="7"/>
  <c r="C397" i="7"/>
  <c r="C389" i="7"/>
  <c r="C381" i="7"/>
  <c r="C373" i="7"/>
  <c r="C365" i="7"/>
  <c r="C357" i="7"/>
  <c r="C349" i="7"/>
  <c r="C341" i="7"/>
  <c r="C333" i="7"/>
  <c r="C325" i="7"/>
  <c r="C317" i="7"/>
  <c r="C309" i="7"/>
  <c r="C400" i="7"/>
  <c r="C392" i="7"/>
  <c r="C384" i="7"/>
  <c r="C376" i="7"/>
  <c r="C368" i="7"/>
  <c r="C360" i="7"/>
  <c r="C352" i="7"/>
  <c r="C344" i="7"/>
  <c r="C336" i="7"/>
  <c r="C328" i="7"/>
  <c r="C320" i="7"/>
  <c r="C312" i="7"/>
  <c r="C403" i="7"/>
  <c r="C395" i="7"/>
  <c r="C387" i="7"/>
  <c r="C379" i="7"/>
  <c r="C371" i="7"/>
  <c r="C363" i="7"/>
  <c r="C355" i="7"/>
  <c r="C347" i="7"/>
  <c r="C339" i="7"/>
  <c r="C331" i="7"/>
  <c r="C323" i="7"/>
  <c r="C315" i="7"/>
  <c r="C307" i="7"/>
  <c r="C406" i="7"/>
  <c r="C398" i="7"/>
  <c r="C390" i="7"/>
  <c r="C382" i="7"/>
  <c r="C374" i="7"/>
  <c r="C366" i="7"/>
  <c r="C358" i="7"/>
  <c r="C350" i="7"/>
  <c r="C342" i="7"/>
  <c r="C334" i="7"/>
  <c r="C326" i="7"/>
  <c r="C318" i="7"/>
  <c r="C310" i="7"/>
  <c r="C401" i="7"/>
  <c r="C393" i="7"/>
  <c r="C385" i="7"/>
  <c r="C377" i="7"/>
  <c r="C369" i="7"/>
  <c r="C361" i="7"/>
  <c r="C353" i="7"/>
  <c r="C345" i="7"/>
  <c r="C337" i="7"/>
  <c r="C329" i="7"/>
  <c r="C321" i="7"/>
  <c r="C313" i="7"/>
  <c r="C386" i="7"/>
  <c r="C364" i="7"/>
  <c r="C343" i="7"/>
  <c r="C322" i="7"/>
  <c r="C394" i="7"/>
  <c r="C372" i="7"/>
  <c r="C402" i="7"/>
  <c r="C380" i="7"/>
  <c r="C359" i="7"/>
  <c r="C338" i="7"/>
  <c r="C316" i="7"/>
  <c r="C388" i="7"/>
  <c r="C367" i="7"/>
  <c r="C346" i="7"/>
  <c r="C324" i="7"/>
  <c r="C396" i="7"/>
  <c r="C375" i="7"/>
  <c r="C354" i="7"/>
  <c r="C332" i="7"/>
  <c r="C311" i="7"/>
  <c r="C404" i="7"/>
  <c r="C383" i="7"/>
  <c r="C362" i="7"/>
  <c r="C340" i="7"/>
  <c r="C319" i="7"/>
  <c r="C391" i="7"/>
  <c r="C370" i="7"/>
  <c r="C348" i="7"/>
  <c r="C327" i="7"/>
  <c r="C11" i="7"/>
  <c r="C126" i="7"/>
  <c r="C130" i="7"/>
  <c r="C160" i="7"/>
  <c r="C190" i="7"/>
  <c r="C194" i="7"/>
  <c r="C224" i="7"/>
  <c r="C254" i="7"/>
  <c r="C258" i="7"/>
  <c r="C330" i="7"/>
  <c r="C399" i="7"/>
  <c r="C838" i="7"/>
  <c r="C706" i="7"/>
  <c r="C698" i="7"/>
  <c r="C690" i="7"/>
  <c r="C682" i="7"/>
  <c r="C674" i="7"/>
  <c r="C666" i="7"/>
  <c r="C658" i="7"/>
  <c r="C650" i="7"/>
  <c r="C642" i="7"/>
  <c r="C634" i="7"/>
  <c r="C626" i="7"/>
  <c r="C618" i="7"/>
  <c r="C610" i="7"/>
  <c r="C701" i="7"/>
  <c r="C693" i="7"/>
  <c r="C685" i="7"/>
  <c r="C677" i="7"/>
  <c r="C669" i="7"/>
  <c r="C661" i="7"/>
  <c r="C653" i="7"/>
  <c r="C645" i="7"/>
  <c r="C637" i="7"/>
  <c r="C629" i="7"/>
  <c r="C704" i="7"/>
  <c r="C696" i="7"/>
  <c r="C688" i="7"/>
  <c r="C680" i="7"/>
  <c r="C672" i="7"/>
  <c r="C664" i="7"/>
  <c r="C656" i="7"/>
  <c r="C648" i="7"/>
  <c r="C640" i="7"/>
  <c r="C632" i="7"/>
  <c r="C624" i="7"/>
  <c r="C702" i="7"/>
  <c r="C694" i="7"/>
  <c r="C686" i="7"/>
  <c r="C678" i="7"/>
  <c r="C670" i="7"/>
  <c r="C662" i="7"/>
  <c r="C654" i="7"/>
  <c r="C646" i="7"/>
  <c r="C638" i="7"/>
  <c r="C630" i="7"/>
  <c r="C622" i="7"/>
  <c r="C614" i="7"/>
  <c r="C705" i="7"/>
  <c r="C697" i="7"/>
  <c r="C689" i="7"/>
  <c r="C681" i="7"/>
  <c r="C673" i="7"/>
  <c r="C665" i="7"/>
  <c r="C657" i="7"/>
  <c r="C649" i="7"/>
  <c r="C641" i="7"/>
  <c r="C633" i="7"/>
  <c r="C625" i="7"/>
  <c r="C617" i="7"/>
  <c r="C609" i="7"/>
  <c r="C684" i="7"/>
  <c r="C667" i="7"/>
  <c r="C663" i="7"/>
  <c r="C692" i="7"/>
  <c r="C675" i="7"/>
  <c r="C671" i="7"/>
  <c r="C628" i="7"/>
  <c r="C621" i="7"/>
  <c r="C615" i="7"/>
  <c r="C700" i="7"/>
  <c r="C683" i="7"/>
  <c r="C679" i="7"/>
  <c r="C636" i="7"/>
  <c r="C612" i="7"/>
  <c r="C607" i="7"/>
  <c r="C699" i="7"/>
  <c r="C695" i="7"/>
  <c r="C652" i="7"/>
  <c r="C635" i="7"/>
  <c r="C631" i="7"/>
  <c r="C623" i="7"/>
  <c r="C703" i="7"/>
  <c r="C660" i="7"/>
  <c r="C643" i="7"/>
  <c r="C639" i="7"/>
  <c r="C655" i="7"/>
  <c r="C687" i="7"/>
  <c r="C676" i="7"/>
  <c r="C620" i="7"/>
  <c r="C613" i="7"/>
  <c r="C651" i="7"/>
  <c r="C619" i="7"/>
  <c r="C627" i="7"/>
  <c r="C611" i="7"/>
  <c r="C647" i="7"/>
  <c r="C616" i="7"/>
  <c r="C644" i="7"/>
  <c r="C668" i="7"/>
  <c r="C691" i="7"/>
  <c r="C659" i="7"/>
  <c r="C501" i="7"/>
  <c r="C493" i="7"/>
  <c r="C504" i="7"/>
  <c r="C496" i="7"/>
  <c r="C488" i="7"/>
  <c r="C480" i="7"/>
  <c r="C472" i="7"/>
  <c r="C464" i="7"/>
  <c r="C456" i="7"/>
  <c r="C448" i="7"/>
  <c r="C440" i="7"/>
  <c r="C499" i="7"/>
  <c r="C491" i="7"/>
  <c r="C483" i="7"/>
  <c r="C475" i="7"/>
  <c r="C467" i="7"/>
  <c r="C459" i="7"/>
  <c r="C451" i="7"/>
  <c r="C443" i="7"/>
  <c r="C505" i="7"/>
  <c r="C497" i="7"/>
  <c r="C489" i="7"/>
  <c r="C481" i="7"/>
  <c r="C473" i="7"/>
  <c r="C465" i="7"/>
  <c r="C457" i="7"/>
  <c r="C449" i="7"/>
  <c r="C441" i="7"/>
  <c r="C500" i="7"/>
  <c r="C492" i="7"/>
  <c r="C484" i="7"/>
  <c r="C476" i="7"/>
  <c r="C468" i="7"/>
  <c r="C460" i="7"/>
  <c r="C452" i="7"/>
  <c r="C444" i="7"/>
  <c r="C502" i="7"/>
  <c r="C498" i="7"/>
  <c r="C486" i="7"/>
  <c r="C470" i="7"/>
  <c r="C454" i="7"/>
  <c r="C438" i="7"/>
  <c r="C429" i="7"/>
  <c r="C421" i="7"/>
  <c r="C413" i="7"/>
  <c r="C506" i="7"/>
  <c r="C479" i="7"/>
  <c r="C463" i="7"/>
  <c r="C447" i="7"/>
  <c r="C432" i="7"/>
  <c r="C424" i="7"/>
  <c r="C416" i="7"/>
  <c r="C408" i="7"/>
  <c r="C482" i="7"/>
  <c r="C466" i="7"/>
  <c r="C450" i="7"/>
  <c r="C435" i="7"/>
  <c r="C427" i="7"/>
  <c r="C419" i="7"/>
  <c r="C411" i="7"/>
  <c r="C485" i="7"/>
  <c r="C469" i="7"/>
  <c r="C453" i="7"/>
  <c r="C437" i="7"/>
  <c r="C430" i="7"/>
  <c r="C422" i="7"/>
  <c r="C414" i="7"/>
  <c r="C478" i="7"/>
  <c r="C462" i="7"/>
  <c r="C446" i="7"/>
  <c r="C433" i="7"/>
  <c r="C425" i="7"/>
  <c r="C417" i="7"/>
  <c r="C409" i="7"/>
  <c r="C490" i="7"/>
  <c r="C471" i="7"/>
  <c r="C428" i="7"/>
  <c r="C407" i="7"/>
  <c r="C487" i="7"/>
  <c r="C415" i="7"/>
  <c r="C445" i="7"/>
  <c r="C436" i="7"/>
  <c r="C423" i="7"/>
  <c r="C495" i="7"/>
  <c r="C461" i="7"/>
  <c r="C431" i="7"/>
  <c r="C410" i="7"/>
  <c r="C477" i="7"/>
  <c r="C442" i="7"/>
  <c r="C418" i="7"/>
  <c r="C494" i="7"/>
  <c r="C458" i="7"/>
  <c r="C426" i="7"/>
  <c r="C503" i="7"/>
  <c r="C474" i="7"/>
  <c r="C439" i="7"/>
  <c r="C434" i="7"/>
  <c r="C412" i="7"/>
  <c r="C118" i="7"/>
  <c r="C122" i="7"/>
  <c r="C152" i="7"/>
  <c r="C182" i="7"/>
  <c r="C186" i="7"/>
  <c r="C216" i="7"/>
  <c r="C246" i="7"/>
  <c r="C250" i="7"/>
  <c r="C314" i="7"/>
  <c r="C608" i="7"/>
  <c r="C26" i="6"/>
  <c r="C109" i="5" l="1"/>
  <c r="C177" i="5" l="1"/>
  <c r="C145" i="5"/>
  <c r="C129" i="5"/>
  <c r="C188" i="5"/>
  <c r="C172" i="5"/>
  <c r="C156" i="5"/>
  <c r="C132" i="5"/>
  <c r="C116" i="5"/>
  <c r="C203" i="5"/>
  <c r="C195" i="5"/>
  <c r="C187" i="5"/>
  <c r="C179" i="5"/>
  <c r="C171" i="5"/>
  <c r="C163" i="5"/>
  <c r="C155" i="5"/>
  <c r="C147" i="5"/>
  <c r="C139" i="5"/>
  <c r="C131" i="5"/>
  <c r="C123" i="5"/>
  <c r="C115" i="5"/>
  <c r="C201" i="5"/>
  <c r="C169" i="5"/>
  <c r="C137" i="5"/>
  <c r="C204" i="5"/>
  <c r="C196" i="5"/>
  <c r="C180" i="5"/>
  <c r="C164" i="5"/>
  <c r="C148" i="5"/>
  <c r="C140" i="5"/>
  <c r="C124" i="5"/>
  <c r="C108" i="5"/>
  <c r="C202" i="5"/>
  <c r="C194" i="5"/>
  <c r="C186" i="5"/>
  <c r="C178" i="5"/>
  <c r="C170" i="5"/>
  <c r="C162" i="5"/>
  <c r="C154" i="5"/>
  <c r="C146" i="5"/>
  <c r="C138" i="5"/>
  <c r="C130" i="5"/>
  <c r="C122" i="5"/>
  <c r="C114" i="5"/>
  <c r="C193" i="5"/>
  <c r="C161" i="5"/>
  <c r="C121" i="5"/>
  <c r="C200" i="5"/>
  <c r="C176" i="5"/>
  <c r="C152" i="5"/>
  <c r="C136" i="5"/>
  <c r="C112" i="5"/>
  <c r="C107" i="5"/>
  <c r="C199" i="5"/>
  <c r="C191" i="5"/>
  <c r="C183" i="5"/>
  <c r="C175" i="5"/>
  <c r="C167" i="5"/>
  <c r="C159" i="5"/>
  <c r="C151" i="5"/>
  <c r="C143" i="5"/>
  <c r="C135" i="5"/>
  <c r="C127" i="5"/>
  <c r="C119" i="5"/>
  <c r="C111" i="5"/>
  <c r="C185" i="5"/>
  <c r="C153" i="5"/>
  <c r="C113" i="5"/>
  <c r="C192" i="5"/>
  <c r="C160" i="5"/>
  <c r="C120" i="5"/>
  <c r="C206" i="5"/>
  <c r="C198" i="5"/>
  <c r="C190" i="5"/>
  <c r="C182" i="5"/>
  <c r="C174" i="5"/>
  <c r="C166" i="5"/>
  <c r="C158" i="5"/>
  <c r="C150" i="5"/>
  <c r="C142" i="5"/>
  <c r="C134" i="5"/>
  <c r="C126" i="5"/>
  <c r="C118" i="5"/>
  <c r="C110" i="5"/>
  <c r="C184" i="5"/>
  <c r="C168" i="5"/>
  <c r="C144" i="5"/>
  <c r="C128" i="5"/>
  <c r="C205" i="5"/>
  <c r="C197" i="5"/>
  <c r="C189" i="5"/>
  <c r="C181" i="5"/>
  <c r="C173" i="5"/>
  <c r="C165" i="5"/>
  <c r="C157" i="5"/>
  <c r="C149" i="5"/>
  <c r="C141" i="5"/>
  <c r="C133" i="5"/>
  <c r="C125" i="5"/>
  <c r="C117" i="5"/>
  <c r="C1481" i="5"/>
  <c r="C9" i="5" l="1"/>
  <c r="C7" i="5"/>
  <c r="C211" i="5"/>
  <c r="C219" i="5"/>
  <c r="C227" i="5"/>
  <c r="C235" i="5"/>
  <c r="C243" i="5"/>
  <c r="C251" i="5"/>
  <c r="C259" i="5"/>
  <c r="C267" i="5"/>
  <c r="C275" i="5"/>
  <c r="C212" i="5"/>
  <c r="C220" i="5"/>
  <c r="C228" i="5"/>
  <c r="C236" i="5"/>
  <c r="C244" i="5"/>
  <c r="C252" i="5"/>
  <c r="C260" i="5"/>
  <c r="C268" i="5"/>
  <c r="C276" i="5"/>
  <c r="C213" i="5"/>
  <c r="C221" i="5"/>
  <c r="C229" i="5"/>
  <c r="C237" i="5"/>
  <c r="C245" i="5"/>
  <c r="C253" i="5"/>
  <c r="C261" i="5"/>
  <c r="C269" i="5"/>
  <c r="C277" i="5"/>
  <c r="C214" i="5"/>
  <c r="C222" i="5"/>
  <c r="C230" i="5"/>
  <c r="C238" i="5"/>
  <c r="C246" i="5"/>
  <c r="C254" i="5"/>
  <c r="C262" i="5"/>
  <c r="C270" i="5"/>
  <c r="C278" i="5"/>
  <c r="C215" i="5"/>
  <c r="C223" i="5"/>
  <c r="C231" i="5"/>
  <c r="C239" i="5"/>
  <c r="C247" i="5"/>
  <c r="C255" i="5"/>
  <c r="C263" i="5"/>
  <c r="C271" i="5"/>
  <c r="C279" i="5"/>
  <c r="C209" i="5"/>
  <c r="C217" i="5"/>
  <c r="C225" i="5"/>
  <c r="C233" i="5"/>
  <c r="C241" i="5"/>
  <c r="C249" i="5"/>
  <c r="C257" i="5"/>
  <c r="C265" i="5"/>
  <c r="C273" i="5"/>
  <c r="C210" i="5"/>
  <c r="C218" i="5"/>
  <c r="C226" i="5"/>
  <c r="C234" i="5"/>
  <c r="C242" i="5"/>
  <c r="C250" i="5"/>
  <c r="C258" i="5"/>
  <c r="C266" i="5"/>
  <c r="C274" i="5"/>
  <c r="C248" i="5"/>
  <c r="C284" i="5"/>
  <c r="C292" i="5"/>
  <c r="C300" i="5"/>
  <c r="C256" i="5"/>
  <c r="C285" i="5"/>
  <c r="C293" i="5"/>
  <c r="C301" i="5"/>
  <c r="C287" i="5"/>
  <c r="C295" i="5"/>
  <c r="C304" i="5"/>
  <c r="C224" i="5"/>
  <c r="C305" i="5"/>
  <c r="C264" i="5"/>
  <c r="C286" i="5"/>
  <c r="C294" i="5"/>
  <c r="C302" i="5"/>
  <c r="C272" i="5"/>
  <c r="C303" i="5"/>
  <c r="C297" i="5"/>
  <c r="C298" i="5"/>
  <c r="C208" i="5"/>
  <c r="C281" i="5"/>
  <c r="C282" i="5"/>
  <c r="C216" i="5"/>
  <c r="C280" i="5"/>
  <c r="C288" i="5"/>
  <c r="C296" i="5"/>
  <c r="C289" i="5"/>
  <c r="C290" i="5"/>
  <c r="C232" i="5"/>
  <c r="C306" i="5"/>
  <c r="C240" i="5"/>
  <c r="C283" i="5"/>
  <c r="C291" i="5"/>
  <c r="C299" i="5"/>
  <c r="C207" i="5"/>
  <c r="C315" i="5"/>
  <c r="C323" i="5"/>
  <c r="C331" i="5"/>
  <c r="C339" i="5"/>
  <c r="C347" i="5"/>
  <c r="C355" i="5"/>
  <c r="C363" i="5"/>
  <c r="C371" i="5"/>
  <c r="C379" i="5"/>
  <c r="C387" i="5"/>
  <c r="C395" i="5"/>
  <c r="C403" i="5"/>
  <c r="C308" i="5"/>
  <c r="C316" i="5"/>
  <c r="C324" i="5"/>
  <c r="C332" i="5"/>
  <c r="C340" i="5"/>
  <c r="C348" i="5"/>
  <c r="C356" i="5"/>
  <c r="C364" i="5"/>
  <c r="C372" i="5"/>
  <c r="C380" i="5"/>
  <c r="C388" i="5"/>
  <c r="C396" i="5"/>
  <c r="C404" i="5"/>
  <c r="C309" i="5"/>
  <c r="C317" i="5"/>
  <c r="C325" i="5"/>
  <c r="C333" i="5"/>
  <c r="C341" i="5"/>
  <c r="C349" i="5"/>
  <c r="C357" i="5"/>
  <c r="C365" i="5"/>
  <c r="C373" i="5"/>
  <c r="C381" i="5"/>
  <c r="C389" i="5"/>
  <c r="C397" i="5"/>
  <c r="C405" i="5"/>
  <c r="C310" i="5"/>
  <c r="C318" i="5"/>
  <c r="C326" i="5"/>
  <c r="C334" i="5"/>
  <c r="C342" i="5"/>
  <c r="C350" i="5"/>
  <c r="C358" i="5"/>
  <c r="C366" i="5"/>
  <c r="C374" i="5"/>
  <c r="C382" i="5"/>
  <c r="C390" i="5"/>
  <c r="C398" i="5"/>
  <c r="C406" i="5"/>
  <c r="C311" i="5"/>
  <c r="C319" i="5"/>
  <c r="C327" i="5"/>
  <c r="C335" i="5"/>
  <c r="C343" i="5"/>
  <c r="C351" i="5"/>
  <c r="C359" i="5"/>
  <c r="C367" i="5"/>
  <c r="C375" i="5"/>
  <c r="C383" i="5"/>
  <c r="C391" i="5"/>
  <c r="C399" i="5"/>
  <c r="C307" i="5"/>
  <c r="C313" i="5"/>
  <c r="C321" i="5"/>
  <c r="C329" i="5"/>
  <c r="C337" i="5"/>
  <c r="C345" i="5"/>
  <c r="C353" i="5"/>
  <c r="C361" i="5"/>
  <c r="C369" i="5"/>
  <c r="C377" i="5"/>
  <c r="C385" i="5"/>
  <c r="C393" i="5"/>
  <c r="C401" i="5"/>
  <c r="C314" i="5"/>
  <c r="C322" i="5"/>
  <c r="C330" i="5"/>
  <c r="C338" i="5"/>
  <c r="C346" i="5"/>
  <c r="C354" i="5"/>
  <c r="C362" i="5"/>
  <c r="C370" i="5"/>
  <c r="C378" i="5"/>
  <c r="C386" i="5"/>
  <c r="C394" i="5"/>
  <c r="C402" i="5"/>
  <c r="C320" i="5"/>
  <c r="C384" i="5"/>
  <c r="C328" i="5"/>
  <c r="C392" i="5"/>
  <c r="C336" i="5"/>
  <c r="C400" i="5"/>
  <c r="C344" i="5"/>
  <c r="C352" i="5"/>
  <c r="C360" i="5"/>
  <c r="C368" i="5"/>
  <c r="C312" i="5"/>
  <c r="C376" i="5"/>
  <c r="C411" i="5"/>
  <c r="C419" i="5"/>
  <c r="C427" i="5"/>
  <c r="C435" i="5"/>
  <c r="C443" i="5"/>
  <c r="C451" i="5"/>
  <c r="C459" i="5"/>
  <c r="C467" i="5"/>
  <c r="C475" i="5"/>
  <c r="C483" i="5"/>
  <c r="C491" i="5"/>
  <c r="C499" i="5"/>
  <c r="C407" i="5"/>
  <c r="C412" i="5"/>
  <c r="C420" i="5"/>
  <c r="C428" i="5"/>
  <c r="C436" i="5"/>
  <c r="C444" i="5"/>
  <c r="C452" i="5"/>
  <c r="C460" i="5"/>
  <c r="C468" i="5"/>
  <c r="C476" i="5"/>
  <c r="C484" i="5"/>
  <c r="C492" i="5"/>
  <c r="C500" i="5"/>
  <c r="C413" i="5"/>
  <c r="C421" i="5"/>
  <c r="C429" i="5"/>
  <c r="C437" i="5"/>
  <c r="C445" i="5"/>
  <c r="C453" i="5"/>
  <c r="C461" i="5"/>
  <c r="C469" i="5"/>
  <c r="C477" i="5"/>
  <c r="C485" i="5"/>
  <c r="C493" i="5"/>
  <c r="C501" i="5"/>
  <c r="C414" i="5"/>
  <c r="C422" i="5"/>
  <c r="C430" i="5"/>
  <c r="C438" i="5"/>
  <c r="C446" i="5"/>
  <c r="C454" i="5"/>
  <c r="C462" i="5"/>
  <c r="C470" i="5"/>
  <c r="C478" i="5"/>
  <c r="C486" i="5"/>
  <c r="C494" i="5"/>
  <c r="C502" i="5"/>
  <c r="C415" i="5"/>
  <c r="C423" i="5"/>
  <c r="C431" i="5"/>
  <c r="C439" i="5"/>
  <c r="C447" i="5"/>
  <c r="C455" i="5"/>
  <c r="C463" i="5"/>
  <c r="C471" i="5"/>
  <c r="C479" i="5"/>
  <c r="C487" i="5"/>
  <c r="C495" i="5"/>
  <c r="C503" i="5"/>
  <c r="C409" i="5"/>
  <c r="C417" i="5"/>
  <c r="C425" i="5"/>
  <c r="C433" i="5"/>
  <c r="C441" i="5"/>
  <c r="C449" i="5"/>
  <c r="C457" i="5"/>
  <c r="C465" i="5"/>
  <c r="C473" i="5"/>
  <c r="C481" i="5"/>
  <c r="C489" i="5"/>
  <c r="C497" i="5"/>
  <c r="C505" i="5"/>
  <c r="C410" i="5"/>
  <c r="C418" i="5"/>
  <c r="C426" i="5"/>
  <c r="C434" i="5"/>
  <c r="C442" i="5"/>
  <c r="C450" i="5"/>
  <c r="C458" i="5"/>
  <c r="C466" i="5"/>
  <c r="C474" i="5"/>
  <c r="C482" i="5"/>
  <c r="C490" i="5"/>
  <c r="C498" i="5"/>
  <c r="C506" i="5"/>
  <c r="C456" i="5"/>
  <c r="C464" i="5"/>
  <c r="C408" i="5"/>
  <c r="C472" i="5"/>
  <c r="C496" i="5"/>
  <c r="C416" i="5"/>
  <c r="C480" i="5"/>
  <c r="C432" i="5"/>
  <c r="C424" i="5"/>
  <c r="C488" i="5"/>
  <c r="C440" i="5"/>
  <c r="C504" i="5"/>
  <c r="C448" i="5"/>
  <c r="C1208" i="5"/>
  <c r="C1216" i="5"/>
  <c r="C1224" i="5"/>
  <c r="C1232" i="5"/>
  <c r="C1240" i="5"/>
  <c r="C1248" i="5"/>
  <c r="C1256" i="5"/>
  <c r="C1264" i="5"/>
  <c r="C1272" i="5"/>
  <c r="C1280" i="5"/>
  <c r="C1288" i="5"/>
  <c r="C1296" i="5"/>
  <c r="C1304" i="5"/>
  <c r="C1209" i="5"/>
  <c r="C1217" i="5"/>
  <c r="C1225" i="5"/>
  <c r="C1233" i="5"/>
  <c r="C1241" i="5"/>
  <c r="C1249" i="5"/>
  <c r="C1257" i="5"/>
  <c r="C1265" i="5"/>
  <c r="C1273" i="5"/>
  <c r="C1281" i="5"/>
  <c r="C1289" i="5"/>
  <c r="C1297" i="5"/>
  <c r="C1305" i="5"/>
  <c r="C1210" i="5"/>
  <c r="C1218" i="5"/>
  <c r="C1226" i="5"/>
  <c r="C1234" i="5"/>
  <c r="C1242" i="5"/>
  <c r="C1250" i="5"/>
  <c r="C1258" i="5"/>
  <c r="C1266" i="5"/>
  <c r="C1274" i="5"/>
  <c r="C1282" i="5"/>
  <c r="C1290" i="5"/>
  <c r="C1298" i="5"/>
  <c r="C1306" i="5"/>
  <c r="C1211" i="5"/>
  <c r="C1219" i="5"/>
  <c r="C1227" i="5"/>
  <c r="C1235" i="5"/>
  <c r="C1243" i="5"/>
  <c r="C1251" i="5"/>
  <c r="C1259" i="5"/>
  <c r="C1267" i="5"/>
  <c r="C1275" i="5"/>
  <c r="C1283" i="5"/>
  <c r="C1291" i="5"/>
  <c r="C1299" i="5"/>
  <c r="C1207" i="5"/>
  <c r="C1212" i="5"/>
  <c r="C1220" i="5"/>
  <c r="C1228" i="5"/>
  <c r="C1236" i="5"/>
  <c r="C1244" i="5"/>
  <c r="C1252" i="5"/>
  <c r="C1260" i="5"/>
  <c r="C1268" i="5"/>
  <c r="C1276" i="5"/>
  <c r="C1284" i="5"/>
  <c r="C1292" i="5"/>
  <c r="C1300" i="5"/>
  <c r="C1214" i="5"/>
  <c r="C1222" i="5"/>
  <c r="C1230" i="5"/>
  <c r="C1238" i="5"/>
  <c r="C1246" i="5"/>
  <c r="C1254" i="5"/>
  <c r="C1262" i="5"/>
  <c r="C1270" i="5"/>
  <c r="C1278" i="5"/>
  <c r="C1286" i="5"/>
  <c r="C1294" i="5"/>
  <c r="C1302" i="5"/>
  <c r="C1215" i="5"/>
  <c r="C1223" i="5"/>
  <c r="C1231" i="5"/>
  <c r="C1239" i="5"/>
  <c r="C1247" i="5"/>
  <c r="C1255" i="5"/>
  <c r="C1263" i="5"/>
  <c r="C1271" i="5"/>
  <c r="C1279" i="5"/>
  <c r="C1287" i="5"/>
  <c r="C1295" i="5"/>
  <c r="C1303" i="5"/>
  <c r="C1269" i="5"/>
  <c r="C1213" i="5"/>
  <c r="C1277" i="5"/>
  <c r="C1221" i="5"/>
  <c r="C1285" i="5"/>
  <c r="C1229" i="5"/>
  <c r="C1293" i="5"/>
  <c r="C1237" i="5"/>
  <c r="C1301" i="5"/>
  <c r="C1253" i="5"/>
  <c r="C1261" i="5"/>
  <c r="C1245" i="5"/>
  <c r="C1112" i="5"/>
  <c r="C1120" i="5"/>
  <c r="C1128" i="5"/>
  <c r="C1136" i="5"/>
  <c r="C1144" i="5"/>
  <c r="C1152" i="5"/>
  <c r="C1160" i="5"/>
  <c r="C1168" i="5"/>
  <c r="C1176" i="5"/>
  <c r="C1184" i="5"/>
  <c r="C1192" i="5"/>
  <c r="C1200" i="5"/>
  <c r="C1113" i="5"/>
  <c r="C1121" i="5"/>
  <c r="C1129" i="5"/>
  <c r="C1137" i="5"/>
  <c r="C1145" i="5"/>
  <c r="C1153" i="5"/>
  <c r="C1161" i="5"/>
  <c r="C1169" i="5"/>
  <c r="C1177" i="5"/>
  <c r="C1185" i="5"/>
  <c r="C1193" i="5"/>
  <c r="C1201" i="5"/>
  <c r="C1114" i="5"/>
  <c r="C1122" i="5"/>
  <c r="C1130" i="5"/>
  <c r="C1138" i="5"/>
  <c r="C1146" i="5"/>
  <c r="C1154" i="5"/>
  <c r="C1162" i="5"/>
  <c r="C1170" i="5"/>
  <c r="C1178" i="5"/>
  <c r="C1186" i="5"/>
  <c r="C1194" i="5"/>
  <c r="C1202" i="5"/>
  <c r="C1115" i="5"/>
  <c r="C1123" i="5"/>
  <c r="C1131" i="5"/>
  <c r="C1139" i="5"/>
  <c r="C1147" i="5"/>
  <c r="C1155" i="5"/>
  <c r="C1163" i="5"/>
  <c r="C1171" i="5"/>
  <c r="C1179" i="5"/>
  <c r="C1187" i="5"/>
  <c r="C1195" i="5"/>
  <c r="C1203" i="5"/>
  <c r="C1108" i="5"/>
  <c r="C1116" i="5"/>
  <c r="C1124" i="5"/>
  <c r="C1132" i="5"/>
  <c r="C1140" i="5"/>
  <c r="C1148" i="5"/>
  <c r="C1156" i="5"/>
  <c r="C1164" i="5"/>
  <c r="C1172" i="5"/>
  <c r="C1180" i="5"/>
  <c r="C1188" i="5"/>
  <c r="C1196" i="5"/>
  <c r="C1204" i="5"/>
  <c r="C1110" i="5"/>
  <c r="C1118" i="5"/>
  <c r="C1126" i="5"/>
  <c r="C1134" i="5"/>
  <c r="C1142" i="5"/>
  <c r="C1150" i="5"/>
  <c r="C1158" i="5"/>
  <c r="C1166" i="5"/>
  <c r="C1174" i="5"/>
  <c r="C1182" i="5"/>
  <c r="C1190" i="5"/>
  <c r="C1198" i="5"/>
  <c r="C1206" i="5"/>
  <c r="C1111" i="5"/>
  <c r="C1119" i="5"/>
  <c r="C1127" i="5"/>
  <c r="C1135" i="5"/>
  <c r="C1143" i="5"/>
  <c r="C1151" i="5"/>
  <c r="C1159" i="5"/>
  <c r="C1167" i="5"/>
  <c r="C1175" i="5"/>
  <c r="C1183" i="5"/>
  <c r="C1191" i="5"/>
  <c r="C1199" i="5"/>
  <c r="C1107" i="5"/>
  <c r="C1133" i="5"/>
  <c r="C1197" i="5"/>
  <c r="C1141" i="5"/>
  <c r="C1205" i="5"/>
  <c r="C1149" i="5"/>
  <c r="C1157" i="5"/>
  <c r="C1165" i="5"/>
  <c r="C1117" i="5"/>
  <c r="C1181" i="5"/>
  <c r="C1125" i="5"/>
  <c r="C1189" i="5"/>
  <c r="C1173" i="5"/>
  <c r="C1109" i="5"/>
  <c r="C515" i="5"/>
  <c r="C523" i="5"/>
  <c r="C531" i="5"/>
  <c r="C539" i="5"/>
  <c r="C547" i="5"/>
  <c r="C555" i="5"/>
  <c r="C563" i="5"/>
  <c r="C571" i="5"/>
  <c r="C579" i="5"/>
  <c r="C587" i="5"/>
  <c r="C595" i="5"/>
  <c r="C603" i="5"/>
  <c r="C508" i="5"/>
  <c r="C516" i="5"/>
  <c r="C524" i="5"/>
  <c r="C532" i="5"/>
  <c r="C540" i="5"/>
  <c r="C548" i="5"/>
  <c r="C556" i="5"/>
  <c r="C564" i="5"/>
  <c r="C572" i="5"/>
  <c r="C580" i="5"/>
  <c r="C588" i="5"/>
  <c r="C596" i="5"/>
  <c r="C604" i="5"/>
  <c r="C509" i="5"/>
  <c r="C517" i="5"/>
  <c r="C525" i="5"/>
  <c r="C533" i="5"/>
  <c r="C541" i="5"/>
  <c r="C549" i="5"/>
  <c r="C557" i="5"/>
  <c r="C565" i="5"/>
  <c r="C573" i="5"/>
  <c r="C581" i="5"/>
  <c r="C589" i="5"/>
  <c r="C597" i="5"/>
  <c r="C605" i="5"/>
  <c r="C510" i="5"/>
  <c r="C518" i="5"/>
  <c r="C526" i="5"/>
  <c r="C534" i="5"/>
  <c r="C542" i="5"/>
  <c r="C550" i="5"/>
  <c r="C558" i="5"/>
  <c r="C566" i="5"/>
  <c r="C574" i="5"/>
  <c r="C582" i="5"/>
  <c r="C590" i="5"/>
  <c r="C598" i="5"/>
  <c r="C606" i="5"/>
  <c r="C511" i="5"/>
  <c r="C519" i="5"/>
  <c r="C527" i="5"/>
  <c r="C535" i="5"/>
  <c r="C543" i="5"/>
  <c r="C551" i="5"/>
  <c r="C559" i="5"/>
  <c r="C567" i="5"/>
  <c r="C575" i="5"/>
  <c r="C583" i="5"/>
  <c r="C591" i="5"/>
  <c r="C599" i="5"/>
  <c r="C507" i="5"/>
  <c r="C513" i="5"/>
  <c r="C521" i="5"/>
  <c r="C529" i="5"/>
  <c r="C537" i="5"/>
  <c r="C545" i="5"/>
  <c r="C553" i="5"/>
  <c r="C561" i="5"/>
  <c r="C569" i="5"/>
  <c r="C577" i="5"/>
  <c r="C585" i="5"/>
  <c r="C593" i="5"/>
  <c r="C601" i="5"/>
  <c r="C514" i="5"/>
  <c r="C522" i="5"/>
  <c r="C530" i="5"/>
  <c r="C538" i="5"/>
  <c r="C546" i="5"/>
  <c r="C554" i="5"/>
  <c r="C562" i="5"/>
  <c r="C570" i="5"/>
  <c r="C578" i="5"/>
  <c r="C586" i="5"/>
  <c r="C594" i="5"/>
  <c r="C602" i="5"/>
  <c r="C528" i="5"/>
  <c r="C592" i="5"/>
  <c r="C536" i="5"/>
  <c r="C600" i="5"/>
  <c r="C544" i="5"/>
  <c r="C552" i="5"/>
  <c r="C560" i="5"/>
  <c r="C568" i="5"/>
  <c r="C512" i="5"/>
  <c r="C576" i="5"/>
  <c r="C520" i="5"/>
  <c r="C584" i="5"/>
  <c r="C1312" i="5"/>
  <c r="C1320" i="5"/>
  <c r="C1328" i="5"/>
  <c r="C1336" i="5"/>
  <c r="C1344" i="5"/>
  <c r="C1352" i="5"/>
  <c r="C1360" i="5"/>
  <c r="C1368" i="5"/>
  <c r="C1376" i="5"/>
  <c r="C1384" i="5"/>
  <c r="C1392" i="5"/>
  <c r="C1400" i="5"/>
  <c r="C1313" i="5"/>
  <c r="C1321" i="5"/>
  <c r="C1329" i="5"/>
  <c r="C1337" i="5"/>
  <c r="C1345" i="5"/>
  <c r="C1353" i="5"/>
  <c r="C1361" i="5"/>
  <c r="C1369" i="5"/>
  <c r="C1377" i="5"/>
  <c r="C1385" i="5"/>
  <c r="C1393" i="5"/>
  <c r="C1401" i="5"/>
  <c r="C1314" i="5"/>
  <c r="C1322" i="5"/>
  <c r="C1330" i="5"/>
  <c r="C1338" i="5"/>
  <c r="C1346" i="5"/>
  <c r="C1354" i="5"/>
  <c r="C1362" i="5"/>
  <c r="C1370" i="5"/>
  <c r="C1378" i="5"/>
  <c r="C1386" i="5"/>
  <c r="C1394" i="5"/>
  <c r="C1402" i="5"/>
  <c r="C1315" i="5"/>
  <c r="C1323" i="5"/>
  <c r="C1331" i="5"/>
  <c r="C1339" i="5"/>
  <c r="C1347" i="5"/>
  <c r="C1355" i="5"/>
  <c r="C1363" i="5"/>
  <c r="C1371" i="5"/>
  <c r="C1379" i="5"/>
  <c r="C1387" i="5"/>
  <c r="C1395" i="5"/>
  <c r="C1403" i="5"/>
  <c r="C1308" i="5"/>
  <c r="C1316" i="5"/>
  <c r="C1324" i="5"/>
  <c r="C1332" i="5"/>
  <c r="C1340" i="5"/>
  <c r="C1348" i="5"/>
  <c r="C1356" i="5"/>
  <c r="C1364" i="5"/>
  <c r="C1372" i="5"/>
  <c r="C1380" i="5"/>
  <c r="C1388" i="5"/>
  <c r="C1396" i="5"/>
  <c r="C1404" i="5"/>
  <c r="C1310" i="5"/>
  <c r="C1318" i="5"/>
  <c r="C1326" i="5"/>
  <c r="C1334" i="5"/>
  <c r="C1342" i="5"/>
  <c r="C1350" i="5"/>
  <c r="C1358" i="5"/>
  <c r="C1366" i="5"/>
  <c r="C1374" i="5"/>
  <c r="C1382" i="5"/>
  <c r="C1390" i="5"/>
  <c r="C1398" i="5"/>
  <c r="C1406" i="5"/>
  <c r="C1311" i="5"/>
  <c r="C1319" i="5"/>
  <c r="C1327" i="5"/>
  <c r="C1335" i="5"/>
  <c r="C1343" i="5"/>
  <c r="C1351" i="5"/>
  <c r="C1359" i="5"/>
  <c r="C1367" i="5"/>
  <c r="C1375" i="5"/>
  <c r="C1383" i="5"/>
  <c r="C1391" i="5"/>
  <c r="C1399" i="5"/>
  <c r="C1307" i="5"/>
  <c r="C1341" i="5"/>
  <c r="C1405" i="5"/>
  <c r="C1349" i="5"/>
  <c r="C1357" i="5"/>
  <c r="C1365" i="5"/>
  <c r="C1309" i="5"/>
  <c r="C1373" i="5"/>
  <c r="C1325" i="5"/>
  <c r="C1389" i="5"/>
  <c r="C1333" i="5"/>
  <c r="C1397" i="5"/>
  <c r="C1317" i="5"/>
  <c r="C1381" i="5"/>
  <c r="C611" i="5"/>
  <c r="C619" i="5"/>
  <c r="C627" i="5"/>
  <c r="C635" i="5"/>
  <c r="C643" i="5"/>
  <c r="C651" i="5"/>
  <c r="C659" i="5"/>
  <c r="C667" i="5"/>
  <c r="C675" i="5"/>
  <c r="C683" i="5"/>
  <c r="C691" i="5"/>
  <c r="C699" i="5"/>
  <c r="C607" i="5"/>
  <c r="C612" i="5"/>
  <c r="C620" i="5"/>
  <c r="C628" i="5"/>
  <c r="C636" i="5"/>
  <c r="C644" i="5"/>
  <c r="C652" i="5"/>
  <c r="C660" i="5"/>
  <c r="C668" i="5"/>
  <c r="C676" i="5"/>
  <c r="C684" i="5"/>
  <c r="C692" i="5"/>
  <c r="C700" i="5"/>
  <c r="C613" i="5"/>
  <c r="C621" i="5"/>
  <c r="C629" i="5"/>
  <c r="C637" i="5"/>
  <c r="C645" i="5"/>
  <c r="C653" i="5"/>
  <c r="C661" i="5"/>
  <c r="C669" i="5"/>
  <c r="C677" i="5"/>
  <c r="C685" i="5"/>
  <c r="C693" i="5"/>
  <c r="C701" i="5"/>
  <c r="C614" i="5"/>
  <c r="C622" i="5"/>
  <c r="C630" i="5"/>
  <c r="C638" i="5"/>
  <c r="C646" i="5"/>
  <c r="C654" i="5"/>
  <c r="C662" i="5"/>
  <c r="C670" i="5"/>
  <c r="C678" i="5"/>
  <c r="C686" i="5"/>
  <c r="C694" i="5"/>
  <c r="C702" i="5"/>
  <c r="C615" i="5"/>
  <c r="C623" i="5"/>
  <c r="C631" i="5"/>
  <c r="C639" i="5"/>
  <c r="C647" i="5"/>
  <c r="C655" i="5"/>
  <c r="C663" i="5"/>
  <c r="C671" i="5"/>
  <c r="C679" i="5"/>
  <c r="C687" i="5"/>
  <c r="C695" i="5"/>
  <c r="C703" i="5"/>
  <c r="C609" i="5"/>
  <c r="C617" i="5"/>
  <c r="C625" i="5"/>
  <c r="C633" i="5"/>
  <c r="C641" i="5"/>
  <c r="C649" i="5"/>
  <c r="C657" i="5"/>
  <c r="C665" i="5"/>
  <c r="C673" i="5"/>
  <c r="C681" i="5"/>
  <c r="C689" i="5"/>
  <c r="C697" i="5"/>
  <c r="C705" i="5"/>
  <c r="C610" i="5"/>
  <c r="C618" i="5"/>
  <c r="C626" i="5"/>
  <c r="C634" i="5"/>
  <c r="C642" i="5"/>
  <c r="C650" i="5"/>
  <c r="C658" i="5"/>
  <c r="C666" i="5"/>
  <c r="C674" i="5"/>
  <c r="C682" i="5"/>
  <c r="C690" i="5"/>
  <c r="C698" i="5"/>
  <c r="C706" i="5"/>
  <c r="C664" i="5"/>
  <c r="C608" i="5"/>
  <c r="C672" i="5"/>
  <c r="C616" i="5"/>
  <c r="C680" i="5"/>
  <c r="C704" i="5"/>
  <c r="C624" i="5"/>
  <c r="C688" i="5"/>
  <c r="C640" i="5"/>
  <c r="C632" i="5"/>
  <c r="C696" i="5"/>
  <c r="C648" i="5"/>
  <c r="C656" i="5"/>
  <c r="C1408" i="5"/>
  <c r="C1416" i="5"/>
  <c r="C1424" i="5"/>
  <c r="C1432" i="5"/>
  <c r="C1440" i="5"/>
  <c r="C1448" i="5"/>
  <c r="C1456" i="5"/>
  <c r="C1464" i="5"/>
  <c r="C1472" i="5"/>
  <c r="C1480" i="5"/>
  <c r="C1488" i="5"/>
  <c r="C1496" i="5"/>
  <c r="C1504" i="5"/>
  <c r="C1409" i="5"/>
  <c r="C1417" i="5"/>
  <c r="C1425" i="5"/>
  <c r="C1433" i="5"/>
  <c r="C1441" i="5"/>
  <c r="C1449" i="5"/>
  <c r="C1457" i="5"/>
  <c r="C1465" i="5"/>
  <c r="C1473" i="5"/>
  <c r="C1489" i="5"/>
  <c r="C1497" i="5"/>
  <c r="C1505" i="5"/>
  <c r="C1410" i="5"/>
  <c r="C1418" i="5"/>
  <c r="C1426" i="5"/>
  <c r="C1434" i="5"/>
  <c r="C1442" i="5"/>
  <c r="C1450" i="5"/>
  <c r="C1458" i="5"/>
  <c r="C1466" i="5"/>
  <c r="C1474" i="5"/>
  <c r="C1482" i="5"/>
  <c r="C1490" i="5"/>
  <c r="C1498" i="5"/>
  <c r="C1506" i="5"/>
  <c r="C1411" i="5"/>
  <c r="C1419" i="5"/>
  <c r="C1427" i="5"/>
  <c r="C1435" i="5"/>
  <c r="C1443" i="5"/>
  <c r="C1451" i="5"/>
  <c r="C1459" i="5"/>
  <c r="C1467" i="5"/>
  <c r="C1475" i="5"/>
  <c r="C1483" i="5"/>
  <c r="C1491" i="5"/>
  <c r="C1499" i="5"/>
  <c r="C1407" i="5"/>
  <c r="C1412" i="5"/>
  <c r="C1420" i="5"/>
  <c r="C1428" i="5"/>
  <c r="C1436" i="5"/>
  <c r="C1444" i="5"/>
  <c r="C1452" i="5"/>
  <c r="C1460" i="5"/>
  <c r="C1468" i="5"/>
  <c r="C1476" i="5"/>
  <c r="C1484" i="5"/>
  <c r="C1492" i="5"/>
  <c r="C1500" i="5"/>
  <c r="C1414" i="5"/>
  <c r="C1422" i="5"/>
  <c r="C1430" i="5"/>
  <c r="C1438" i="5"/>
  <c r="C1446" i="5"/>
  <c r="C1454" i="5"/>
  <c r="C1462" i="5"/>
  <c r="C1470" i="5"/>
  <c r="C1478" i="5"/>
  <c r="C1486" i="5"/>
  <c r="C1494" i="5"/>
  <c r="C1502" i="5"/>
  <c r="C1415" i="5"/>
  <c r="C1423" i="5"/>
  <c r="C1431" i="5"/>
  <c r="C1439" i="5"/>
  <c r="C1447" i="5"/>
  <c r="C1455" i="5"/>
  <c r="C1463" i="5"/>
  <c r="C1471" i="5"/>
  <c r="C1479" i="5"/>
  <c r="C1487" i="5"/>
  <c r="C1495" i="5"/>
  <c r="C1503" i="5"/>
  <c r="C1413" i="5"/>
  <c r="C1477" i="5"/>
  <c r="C1421" i="5"/>
  <c r="C1485" i="5"/>
  <c r="C1429" i="5"/>
  <c r="C1493" i="5"/>
  <c r="C1437" i="5"/>
  <c r="C1501" i="5"/>
  <c r="C1445" i="5"/>
  <c r="C1461" i="5"/>
  <c r="C1469" i="5"/>
  <c r="C1453" i="5"/>
  <c r="C715" i="5"/>
  <c r="C723" i="5"/>
  <c r="C731" i="5"/>
  <c r="C739" i="5"/>
  <c r="C747" i="5"/>
  <c r="C755" i="5"/>
  <c r="C763" i="5"/>
  <c r="C771" i="5"/>
  <c r="C779" i="5"/>
  <c r="C787" i="5"/>
  <c r="C795" i="5"/>
  <c r="C803" i="5"/>
  <c r="C708" i="5"/>
  <c r="C716" i="5"/>
  <c r="C724" i="5"/>
  <c r="C732" i="5"/>
  <c r="C740" i="5"/>
  <c r="C748" i="5"/>
  <c r="C756" i="5"/>
  <c r="C764" i="5"/>
  <c r="C772" i="5"/>
  <c r="C780" i="5"/>
  <c r="C788" i="5"/>
  <c r="C796" i="5"/>
  <c r="C804" i="5"/>
  <c r="C709" i="5"/>
  <c r="C717" i="5"/>
  <c r="C725" i="5"/>
  <c r="C733" i="5"/>
  <c r="C741" i="5"/>
  <c r="C749" i="5"/>
  <c r="C757" i="5"/>
  <c r="C765" i="5"/>
  <c r="C773" i="5"/>
  <c r="C781" i="5"/>
  <c r="C789" i="5"/>
  <c r="C797" i="5"/>
  <c r="C805" i="5"/>
  <c r="C710" i="5"/>
  <c r="C718" i="5"/>
  <c r="C726" i="5"/>
  <c r="C734" i="5"/>
  <c r="C742" i="5"/>
  <c r="C750" i="5"/>
  <c r="C758" i="5"/>
  <c r="C766" i="5"/>
  <c r="C774" i="5"/>
  <c r="C782" i="5"/>
  <c r="C790" i="5"/>
  <c r="C798" i="5"/>
  <c r="C806" i="5"/>
  <c r="C711" i="5"/>
  <c r="C719" i="5"/>
  <c r="C727" i="5"/>
  <c r="C735" i="5"/>
  <c r="C743" i="5"/>
  <c r="C751" i="5"/>
  <c r="C759" i="5"/>
  <c r="C767" i="5"/>
  <c r="C775" i="5"/>
  <c r="C783" i="5"/>
  <c r="C791" i="5"/>
  <c r="C799" i="5"/>
  <c r="C713" i="5"/>
  <c r="C721" i="5"/>
  <c r="C729" i="5"/>
  <c r="C737" i="5"/>
  <c r="C745" i="5"/>
  <c r="C753" i="5"/>
  <c r="C761" i="5"/>
  <c r="C769" i="5"/>
  <c r="C777" i="5"/>
  <c r="C785" i="5"/>
  <c r="C793" i="5"/>
  <c r="C801" i="5"/>
  <c r="C714" i="5"/>
  <c r="C722" i="5"/>
  <c r="C730" i="5"/>
  <c r="C738" i="5"/>
  <c r="C746" i="5"/>
  <c r="C754" i="5"/>
  <c r="C762" i="5"/>
  <c r="C770" i="5"/>
  <c r="C778" i="5"/>
  <c r="C786" i="5"/>
  <c r="C794" i="5"/>
  <c r="C802" i="5"/>
  <c r="C736" i="5"/>
  <c r="C800" i="5"/>
  <c r="C744" i="5"/>
  <c r="C776" i="5"/>
  <c r="C752" i="5"/>
  <c r="C760" i="5"/>
  <c r="C768" i="5"/>
  <c r="C712" i="5"/>
  <c r="C720" i="5"/>
  <c r="C784" i="5"/>
  <c r="C728" i="5"/>
  <c r="C792" i="5"/>
  <c r="C808" i="5"/>
  <c r="C816" i="5"/>
  <c r="C824" i="5"/>
  <c r="C832" i="5"/>
  <c r="C840" i="5"/>
  <c r="C848" i="5"/>
  <c r="C856" i="5"/>
  <c r="C864" i="5"/>
  <c r="C872" i="5"/>
  <c r="C880" i="5"/>
  <c r="C809" i="5"/>
  <c r="C817" i="5"/>
  <c r="C825" i="5"/>
  <c r="C833" i="5"/>
  <c r="C841" i="5"/>
  <c r="C849" i="5"/>
  <c r="C857" i="5"/>
  <c r="C865" i="5"/>
  <c r="C873" i="5"/>
  <c r="C881" i="5"/>
  <c r="C810" i="5"/>
  <c r="C818" i="5"/>
  <c r="C826" i="5"/>
  <c r="C834" i="5"/>
  <c r="C842" i="5"/>
  <c r="C850" i="5"/>
  <c r="C858" i="5"/>
  <c r="C866" i="5"/>
  <c r="C874" i="5"/>
  <c r="C882" i="5"/>
  <c r="C811" i="5"/>
  <c r="C819" i="5"/>
  <c r="C827" i="5"/>
  <c r="C835" i="5"/>
  <c r="C843" i="5"/>
  <c r="C851" i="5"/>
  <c r="C859" i="5"/>
  <c r="C867" i="5"/>
  <c r="C875" i="5"/>
  <c r="C883" i="5"/>
  <c r="C812" i="5"/>
  <c r="C820" i="5"/>
  <c r="C828" i="5"/>
  <c r="C836" i="5"/>
  <c r="C844" i="5"/>
  <c r="C852" i="5"/>
  <c r="C860" i="5"/>
  <c r="C868" i="5"/>
  <c r="C876" i="5"/>
  <c r="C884" i="5"/>
  <c r="C814" i="5"/>
  <c r="C822" i="5"/>
  <c r="C830" i="5"/>
  <c r="C838" i="5"/>
  <c r="C846" i="5"/>
  <c r="C854" i="5"/>
  <c r="C862" i="5"/>
  <c r="C870" i="5"/>
  <c r="C878" i="5"/>
  <c r="C886" i="5"/>
  <c r="C815" i="5"/>
  <c r="C823" i="5"/>
  <c r="C831" i="5"/>
  <c r="C839" i="5"/>
  <c r="C847" i="5"/>
  <c r="C855" i="5"/>
  <c r="C863" i="5"/>
  <c r="C871" i="5"/>
  <c r="C879" i="5"/>
  <c r="C887" i="5"/>
  <c r="C853" i="5"/>
  <c r="C891" i="5"/>
  <c r="C899" i="5"/>
  <c r="C807" i="5"/>
  <c r="C861" i="5"/>
  <c r="C892" i="5"/>
  <c r="C900" i="5"/>
  <c r="C869" i="5"/>
  <c r="C893" i="5"/>
  <c r="C901" i="5"/>
  <c r="C813" i="5"/>
  <c r="C877" i="5"/>
  <c r="C894" i="5"/>
  <c r="C902" i="5"/>
  <c r="C821" i="5"/>
  <c r="C885" i="5"/>
  <c r="C895" i="5"/>
  <c r="C903" i="5"/>
  <c r="C837" i="5"/>
  <c r="C889" i="5"/>
  <c r="C897" i="5"/>
  <c r="C905" i="5"/>
  <c r="C845" i="5"/>
  <c r="C890" i="5"/>
  <c r="C898" i="5"/>
  <c r="C906" i="5"/>
  <c r="C829" i="5"/>
  <c r="C888" i="5"/>
  <c r="C896" i="5"/>
  <c r="C904" i="5"/>
  <c r="C1008" i="5"/>
  <c r="C1016" i="5"/>
  <c r="C1024" i="5"/>
  <c r="C1032" i="5"/>
  <c r="C1040" i="5"/>
  <c r="C1048" i="5"/>
  <c r="C1056" i="5"/>
  <c r="C1064" i="5"/>
  <c r="C1072" i="5"/>
  <c r="C1080" i="5"/>
  <c r="C1088" i="5"/>
  <c r="C1096" i="5"/>
  <c r="C1104" i="5"/>
  <c r="C1009" i="5"/>
  <c r="C1017" i="5"/>
  <c r="C1025" i="5"/>
  <c r="C1033" i="5"/>
  <c r="C1041" i="5"/>
  <c r="C1049" i="5"/>
  <c r="C1057" i="5"/>
  <c r="C1065" i="5"/>
  <c r="C1073" i="5"/>
  <c r="C1081" i="5"/>
  <c r="C1089" i="5"/>
  <c r="C1097" i="5"/>
  <c r="C1105" i="5"/>
  <c r="C1010" i="5"/>
  <c r="C1018" i="5"/>
  <c r="C1026" i="5"/>
  <c r="C1034" i="5"/>
  <c r="C1042" i="5"/>
  <c r="C1050" i="5"/>
  <c r="C1058" i="5"/>
  <c r="C1066" i="5"/>
  <c r="C1074" i="5"/>
  <c r="C1082" i="5"/>
  <c r="C1090" i="5"/>
  <c r="C1098" i="5"/>
  <c r="C1106" i="5"/>
  <c r="C1011" i="5"/>
  <c r="C1019" i="5"/>
  <c r="C1027" i="5"/>
  <c r="C1035" i="5"/>
  <c r="C1043" i="5"/>
  <c r="C1051" i="5"/>
  <c r="C1059" i="5"/>
  <c r="C1067" i="5"/>
  <c r="C1075" i="5"/>
  <c r="C1083" i="5"/>
  <c r="C1091" i="5"/>
  <c r="C1099" i="5"/>
  <c r="C1007" i="5"/>
  <c r="C1012" i="5"/>
  <c r="C1020" i="5"/>
  <c r="C1028" i="5"/>
  <c r="C1036" i="5"/>
  <c r="C1044" i="5"/>
  <c r="C1052" i="5"/>
  <c r="C1060" i="5"/>
  <c r="C1068" i="5"/>
  <c r="C1076" i="5"/>
  <c r="C1084" i="5"/>
  <c r="C1092" i="5"/>
  <c r="C1100" i="5"/>
  <c r="C1014" i="5"/>
  <c r="C1022" i="5"/>
  <c r="C1030" i="5"/>
  <c r="C1038" i="5"/>
  <c r="C1046" i="5"/>
  <c r="C1054" i="5"/>
  <c r="C1062" i="5"/>
  <c r="C1070" i="5"/>
  <c r="C1078" i="5"/>
  <c r="C1086" i="5"/>
  <c r="C1094" i="5"/>
  <c r="C1102" i="5"/>
  <c r="C1015" i="5"/>
  <c r="C1023" i="5"/>
  <c r="C1031" i="5"/>
  <c r="C1039" i="5"/>
  <c r="C1047" i="5"/>
  <c r="C1055" i="5"/>
  <c r="C1063" i="5"/>
  <c r="C1071" i="5"/>
  <c r="C1079" i="5"/>
  <c r="C1087" i="5"/>
  <c r="C1095" i="5"/>
  <c r="C1103" i="5"/>
  <c r="C1061" i="5"/>
  <c r="C1069" i="5"/>
  <c r="C1013" i="5"/>
  <c r="C1077" i="5"/>
  <c r="C1021" i="5"/>
  <c r="C1085" i="5"/>
  <c r="C1029" i="5"/>
  <c r="C1093" i="5"/>
  <c r="C1045" i="5"/>
  <c r="C1053" i="5"/>
  <c r="C1037" i="5"/>
  <c r="C1101" i="5"/>
  <c r="C912" i="5"/>
  <c r="C920" i="5"/>
  <c r="C928" i="5"/>
  <c r="C936" i="5"/>
  <c r="C944" i="5"/>
  <c r="C952" i="5"/>
  <c r="C960" i="5"/>
  <c r="C968" i="5"/>
  <c r="C976" i="5"/>
  <c r="C984" i="5"/>
  <c r="C992" i="5"/>
  <c r="C1000" i="5"/>
  <c r="C913" i="5"/>
  <c r="C921" i="5"/>
  <c r="C929" i="5"/>
  <c r="C937" i="5"/>
  <c r="C945" i="5"/>
  <c r="C953" i="5"/>
  <c r="C961" i="5"/>
  <c r="C969" i="5"/>
  <c r="C977" i="5"/>
  <c r="C985" i="5"/>
  <c r="C993" i="5"/>
  <c r="C1001" i="5"/>
  <c r="C914" i="5"/>
  <c r="C922" i="5"/>
  <c r="C930" i="5"/>
  <c r="C938" i="5"/>
  <c r="C946" i="5"/>
  <c r="C954" i="5"/>
  <c r="C962" i="5"/>
  <c r="C970" i="5"/>
  <c r="C978" i="5"/>
  <c r="C986" i="5"/>
  <c r="C994" i="5"/>
  <c r="C1002" i="5"/>
  <c r="C915" i="5"/>
  <c r="C923" i="5"/>
  <c r="C931" i="5"/>
  <c r="C939" i="5"/>
  <c r="C947" i="5"/>
  <c r="C955" i="5"/>
  <c r="C963" i="5"/>
  <c r="C971" i="5"/>
  <c r="C979" i="5"/>
  <c r="C987" i="5"/>
  <c r="C995" i="5"/>
  <c r="C1003" i="5"/>
  <c r="C908" i="5"/>
  <c r="C916" i="5"/>
  <c r="C924" i="5"/>
  <c r="C932" i="5"/>
  <c r="C940" i="5"/>
  <c r="C948" i="5"/>
  <c r="C956" i="5"/>
  <c r="C964" i="5"/>
  <c r="C972" i="5"/>
  <c r="C980" i="5"/>
  <c r="C988" i="5"/>
  <c r="C996" i="5"/>
  <c r="C1004" i="5"/>
  <c r="C910" i="5"/>
  <c r="C918" i="5"/>
  <c r="C926" i="5"/>
  <c r="C934" i="5"/>
  <c r="C942" i="5"/>
  <c r="C950" i="5"/>
  <c r="C958" i="5"/>
  <c r="C966" i="5"/>
  <c r="C974" i="5"/>
  <c r="C982" i="5"/>
  <c r="C990" i="5"/>
  <c r="C998" i="5"/>
  <c r="C1006" i="5"/>
  <c r="C911" i="5"/>
  <c r="C919" i="5"/>
  <c r="C927" i="5"/>
  <c r="C935" i="5"/>
  <c r="C943" i="5"/>
  <c r="C951" i="5"/>
  <c r="C959" i="5"/>
  <c r="C967" i="5"/>
  <c r="C975" i="5"/>
  <c r="C983" i="5"/>
  <c r="C991" i="5"/>
  <c r="C999" i="5"/>
  <c r="C907" i="5"/>
  <c r="C925" i="5"/>
  <c r="C989" i="5"/>
  <c r="C933" i="5"/>
  <c r="C997" i="5"/>
  <c r="C941" i="5"/>
  <c r="C1005" i="5"/>
  <c r="C949" i="5"/>
  <c r="C957" i="5"/>
  <c r="C909" i="5"/>
  <c r="C973" i="5"/>
  <c r="C917" i="5"/>
  <c r="C981" i="5"/>
  <c r="C965" i="5"/>
  <c r="C96" i="5"/>
  <c r="C56" i="5"/>
  <c r="C16" i="5"/>
  <c r="C103" i="5"/>
  <c r="C95" i="5"/>
  <c r="C87" i="5"/>
  <c r="C79" i="5"/>
  <c r="C71" i="5"/>
  <c r="C63" i="5"/>
  <c r="C55" i="5"/>
  <c r="C47" i="5"/>
  <c r="C39" i="5"/>
  <c r="C31" i="5"/>
  <c r="C23" i="5"/>
  <c r="C15" i="5"/>
  <c r="C72" i="5"/>
  <c r="C48" i="5"/>
  <c r="C32" i="5"/>
  <c r="C24" i="5"/>
  <c r="C8" i="5"/>
  <c r="C102" i="5"/>
  <c r="C94" i="5"/>
  <c r="C86" i="5"/>
  <c r="C78" i="5"/>
  <c r="C70" i="5"/>
  <c r="C62" i="5"/>
  <c r="C54" i="5"/>
  <c r="C46" i="5"/>
  <c r="C38" i="5"/>
  <c r="C30" i="5"/>
  <c r="C22" i="5"/>
  <c r="C14" i="5"/>
  <c r="C64" i="5"/>
  <c r="C101" i="5"/>
  <c r="C93" i="5"/>
  <c r="C85" i="5"/>
  <c r="C77" i="5"/>
  <c r="C69" i="5"/>
  <c r="C61" i="5"/>
  <c r="C53" i="5"/>
  <c r="C45" i="5"/>
  <c r="C37" i="5"/>
  <c r="C29" i="5"/>
  <c r="C21" i="5"/>
  <c r="C13" i="5"/>
  <c r="C100" i="5"/>
  <c r="C92" i="5"/>
  <c r="C84" i="5"/>
  <c r="C76" i="5"/>
  <c r="C68" i="5"/>
  <c r="C60" i="5"/>
  <c r="C52" i="5"/>
  <c r="C44" i="5"/>
  <c r="C36" i="5"/>
  <c r="C28" i="5"/>
  <c r="C20" i="5"/>
  <c r="C12" i="5"/>
  <c r="C104" i="5"/>
  <c r="C40" i="5"/>
  <c r="C99" i="5"/>
  <c r="C91" i="5"/>
  <c r="C83" i="5"/>
  <c r="C75" i="5"/>
  <c r="C67" i="5"/>
  <c r="C59" i="5"/>
  <c r="C51" i="5"/>
  <c r="C43" i="5"/>
  <c r="C35" i="5"/>
  <c r="C27" i="5"/>
  <c r="C19" i="5"/>
  <c r="C11" i="5"/>
  <c r="C80" i="5"/>
  <c r="C106" i="5"/>
  <c r="C98" i="5"/>
  <c r="C90" i="5"/>
  <c r="C82" i="5"/>
  <c r="C74" i="5"/>
  <c r="C66" i="5"/>
  <c r="C58" i="5"/>
  <c r="C50" i="5"/>
  <c r="C42" i="5"/>
  <c r="C34" i="5"/>
  <c r="C26" i="5"/>
  <c r="C18" i="5"/>
  <c r="C10" i="5"/>
  <c r="C88" i="5"/>
  <c r="C105" i="5"/>
  <c r="C97" i="5"/>
  <c r="C89" i="5"/>
  <c r="C81" i="5"/>
  <c r="C73" i="5"/>
  <c r="C65" i="5"/>
  <c r="C57" i="5"/>
  <c r="C49" i="5"/>
  <c r="C41" i="5"/>
  <c r="C33" i="5"/>
  <c r="C25" i="5"/>
  <c r="C17" i="5"/>
  <c r="D286" i="2"/>
  <c r="J5" i="2"/>
  <c r="F2" i="2"/>
  <c r="B7" i="2"/>
  <c r="C7" i="2" s="1"/>
  <c r="B8" i="2"/>
  <c r="C8" i="2" s="1"/>
  <c r="B9" i="2"/>
  <c r="C9" i="2" s="1"/>
  <c r="B10" i="2"/>
  <c r="C10" i="2" s="1"/>
  <c r="B11" i="2"/>
  <c r="C11" i="2" s="1"/>
  <c r="B12" i="2"/>
  <c r="C12" i="2" s="1"/>
  <c r="B13" i="2"/>
  <c r="C13" i="2" s="1"/>
  <c r="B14" i="2"/>
  <c r="C14" i="2" s="1"/>
  <c r="B15" i="2"/>
  <c r="C15" i="2" s="1"/>
  <c r="B16" i="2"/>
  <c r="C16" i="2" s="1"/>
  <c r="B17" i="2"/>
  <c r="C17" i="2" s="1"/>
  <c r="B18" i="2"/>
  <c r="C18" i="2" s="1"/>
  <c r="B19" i="2"/>
  <c r="C19" i="2" s="1"/>
  <c r="B20" i="2"/>
  <c r="C20" i="2" s="1"/>
  <c r="B21" i="2"/>
  <c r="C21" i="2" s="1"/>
  <c r="B22" i="2"/>
  <c r="C22" i="2" s="1"/>
  <c r="B23" i="2"/>
  <c r="C23" i="2" s="1"/>
  <c r="B24" i="2"/>
  <c r="C24" i="2" s="1"/>
  <c r="B25" i="2"/>
  <c r="C25" i="2" s="1"/>
  <c r="B26" i="2"/>
  <c r="C26" i="2" s="1"/>
  <c r="B27" i="2"/>
  <c r="C27" i="2" s="1"/>
  <c r="B28" i="2"/>
  <c r="C28" i="2" s="1"/>
  <c r="B29" i="2"/>
  <c r="C29" i="2" s="1"/>
  <c r="B30" i="2"/>
  <c r="C30" i="2" s="1"/>
  <c r="B31" i="2"/>
  <c r="C31" i="2" s="1"/>
  <c r="B32" i="2"/>
  <c r="C32" i="2" s="1"/>
  <c r="B33" i="2"/>
  <c r="C33" i="2" s="1"/>
  <c r="B34" i="2"/>
  <c r="C34" i="2" s="1"/>
  <c r="B35" i="2"/>
  <c r="C35" i="2" s="1"/>
  <c r="B36" i="2"/>
  <c r="C36" i="2" s="1"/>
  <c r="B37" i="2"/>
  <c r="C37" i="2" s="1"/>
  <c r="B38" i="2"/>
  <c r="C38" i="2" s="1"/>
  <c r="B39" i="2"/>
  <c r="C39" i="2" s="1"/>
  <c r="B40" i="2"/>
  <c r="C40" i="2" s="1"/>
  <c r="B41" i="2"/>
  <c r="C41" i="2" s="1"/>
  <c r="B42" i="2"/>
  <c r="C42" i="2" s="1"/>
  <c r="B43" i="2"/>
  <c r="C43" i="2" s="1"/>
  <c r="B44" i="2"/>
  <c r="C44" i="2" s="1"/>
  <c r="B45" i="2"/>
  <c r="C45" i="2" s="1"/>
  <c r="B46" i="2"/>
  <c r="C46" i="2" s="1"/>
  <c r="B47" i="2"/>
  <c r="C47" i="2" s="1"/>
  <c r="B48" i="2"/>
  <c r="C48" i="2" s="1"/>
  <c r="B49" i="2"/>
  <c r="C49" i="2" s="1"/>
  <c r="B50" i="2"/>
  <c r="C50" i="2" s="1"/>
  <c r="B51" i="2"/>
  <c r="C51" i="2" s="1"/>
  <c r="B52" i="2"/>
  <c r="C52" i="2" s="1"/>
  <c r="B53" i="2"/>
  <c r="C53" i="2" s="1"/>
  <c r="B54" i="2"/>
  <c r="C54" i="2" s="1"/>
  <c r="B55" i="2"/>
  <c r="C55" i="2" s="1"/>
  <c r="B56" i="2"/>
  <c r="C56" i="2" s="1"/>
  <c r="B57" i="2"/>
  <c r="C57" i="2" s="1"/>
  <c r="B58" i="2"/>
  <c r="C58" i="2" s="1"/>
  <c r="B59" i="2"/>
  <c r="C59" i="2" s="1"/>
  <c r="B60" i="2"/>
  <c r="C60" i="2" s="1"/>
  <c r="B61" i="2"/>
  <c r="C61" i="2" s="1"/>
  <c r="B62" i="2"/>
  <c r="C62" i="2" s="1"/>
  <c r="B63" i="2"/>
  <c r="C63" i="2" s="1"/>
  <c r="B64" i="2"/>
  <c r="C64" i="2" s="1"/>
  <c r="B65" i="2"/>
  <c r="C65" i="2" s="1"/>
  <c r="B66" i="2"/>
  <c r="C66" i="2" s="1"/>
  <c r="B67" i="2"/>
  <c r="C67" i="2" s="1"/>
  <c r="B68" i="2"/>
  <c r="C68" i="2" s="1"/>
  <c r="B69" i="2"/>
  <c r="C69" i="2" s="1"/>
  <c r="B70" i="2"/>
  <c r="C70" i="2" s="1"/>
  <c r="B71" i="2"/>
  <c r="C71" i="2" s="1"/>
  <c r="B72" i="2"/>
  <c r="C72" i="2" s="1"/>
  <c r="B73" i="2"/>
  <c r="C73" i="2" s="1"/>
  <c r="B74" i="2"/>
  <c r="C74" i="2" s="1"/>
  <c r="B75" i="2"/>
  <c r="C75" i="2" s="1"/>
  <c r="B76" i="2"/>
  <c r="C76" i="2" s="1"/>
  <c r="B77" i="2"/>
  <c r="C77" i="2" s="1"/>
  <c r="B78" i="2"/>
  <c r="C78" i="2" s="1"/>
  <c r="B79" i="2"/>
  <c r="C79" i="2" s="1"/>
  <c r="B80" i="2"/>
  <c r="C80" i="2" s="1"/>
  <c r="B81" i="2"/>
  <c r="C81" i="2" s="1"/>
  <c r="B82" i="2"/>
  <c r="C82" i="2" s="1"/>
  <c r="B83" i="2"/>
  <c r="C83" i="2" s="1"/>
  <c r="B84" i="2"/>
  <c r="C84" i="2" s="1"/>
  <c r="B85" i="2"/>
  <c r="C85" i="2" s="1"/>
  <c r="B86" i="2"/>
  <c r="C86" i="2" s="1"/>
  <c r="B87" i="2"/>
  <c r="C87" i="2" s="1"/>
  <c r="B88" i="2"/>
  <c r="C88" i="2" s="1"/>
  <c r="B89" i="2"/>
  <c r="C89" i="2" s="1"/>
  <c r="B90" i="2"/>
  <c r="C90" i="2" s="1"/>
  <c r="B91" i="2"/>
  <c r="C91" i="2" s="1"/>
  <c r="B92" i="2"/>
  <c r="C92" i="2" s="1"/>
  <c r="B93" i="2"/>
  <c r="C93" i="2" s="1"/>
  <c r="B94" i="2"/>
  <c r="C94" i="2" s="1"/>
  <c r="B95" i="2"/>
  <c r="C95" i="2" s="1"/>
  <c r="B96" i="2"/>
  <c r="C96" i="2" s="1"/>
  <c r="B97" i="2"/>
  <c r="C97" i="2" s="1"/>
  <c r="B98" i="2"/>
  <c r="C98" i="2" s="1"/>
  <c r="B99" i="2"/>
  <c r="C99" i="2" s="1"/>
  <c r="B100" i="2"/>
  <c r="C100" i="2" s="1"/>
  <c r="B101" i="2"/>
  <c r="C101" i="2" s="1"/>
  <c r="B102" i="2"/>
  <c r="C102" i="2" s="1"/>
  <c r="B103" i="2"/>
  <c r="C103" i="2" s="1"/>
  <c r="B104" i="2"/>
  <c r="C104" i="2" s="1"/>
  <c r="B105" i="2"/>
  <c r="C105" i="2" s="1"/>
  <c r="B106" i="2"/>
  <c r="C106" i="2" s="1"/>
  <c r="B107" i="2"/>
  <c r="C107" i="2" s="1"/>
  <c r="B108" i="2"/>
  <c r="C108" i="2" s="1"/>
  <c r="B109" i="2"/>
  <c r="C109" i="2" s="1"/>
  <c r="B110" i="2"/>
  <c r="C110" i="2" s="1"/>
  <c r="B111" i="2"/>
  <c r="C111" i="2" s="1"/>
  <c r="B112" i="2"/>
  <c r="C112" i="2" s="1"/>
  <c r="B113" i="2"/>
  <c r="C113" i="2" s="1"/>
  <c r="B114" i="2"/>
  <c r="C114" i="2" s="1"/>
  <c r="B115" i="2"/>
  <c r="C115" i="2" s="1"/>
  <c r="B116" i="2"/>
  <c r="C116" i="2" s="1"/>
  <c r="B117" i="2"/>
  <c r="C117" i="2" s="1"/>
  <c r="B118" i="2"/>
  <c r="C118" i="2" s="1"/>
  <c r="B119" i="2"/>
  <c r="C119" i="2" s="1"/>
  <c r="B120" i="2"/>
  <c r="C120" i="2" s="1"/>
  <c r="B121" i="2"/>
  <c r="C121" i="2" s="1"/>
  <c r="B122" i="2"/>
  <c r="C122" i="2" s="1"/>
  <c r="B123" i="2"/>
  <c r="C123" i="2" s="1"/>
  <c r="B124" i="2"/>
  <c r="C124" i="2" s="1"/>
  <c r="B125" i="2"/>
  <c r="C125" i="2" s="1"/>
  <c r="B126" i="2"/>
  <c r="C126" i="2" s="1"/>
  <c r="B127" i="2"/>
  <c r="C127" i="2" s="1"/>
  <c r="B128" i="2"/>
  <c r="C128" i="2" s="1"/>
  <c r="B129" i="2"/>
  <c r="C129" i="2" s="1"/>
  <c r="B130" i="2"/>
  <c r="C130" i="2" s="1"/>
  <c r="B131" i="2"/>
  <c r="C131" i="2" s="1"/>
  <c r="B132" i="2"/>
  <c r="C132" i="2" s="1"/>
  <c r="B133" i="2"/>
  <c r="C133" i="2" s="1"/>
  <c r="B134" i="2"/>
  <c r="C134" i="2" s="1"/>
  <c r="B135" i="2"/>
  <c r="C135" i="2" s="1"/>
  <c r="B136" i="2"/>
  <c r="C136" i="2" s="1"/>
  <c r="B137" i="2"/>
  <c r="C137" i="2" s="1"/>
  <c r="B138" i="2"/>
  <c r="C138" i="2" s="1"/>
  <c r="B139" i="2"/>
  <c r="C139" i="2" s="1"/>
  <c r="B140" i="2"/>
  <c r="C140" i="2" s="1"/>
  <c r="B141" i="2"/>
  <c r="C141" i="2" s="1"/>
  <c r="B142" i="2"/>
  <c r="C142" i="2" s="1"/>
  <c r="B143" i="2"/>
  <c r="C143" i="2" s="1"/>
  <c r="B144" i="2"/>
  <c r="C144" i="2" s="1"/>
  <c r="B145" i="2"/>
  <c r="C145" i="2" s="1"/>
  <c r="B146" i="2"/>
  <c r="C146" i="2" s="1"/>
  <c r="B147" i="2"/>
  <c r="C147" i="2" s="1"/>
  <c r="B148" i="2"/>
  <c r="C148" i="2" s="1"/>
  <c r="B149" i="2"/>
  <c r="C149" i="2" s="1"/>
  <c r="B150" i="2"/>
  <c r="C150" i="2" s="1"/>
  <c r="B151" i="2"/>
  <c r="C151" i="2" s="1"/>
  <c r="B152" i="2"/>
  <c r="C152" i="2" s="1"/>
  <c r="B153" i="2"/>
  <c r="C153" i="2" s="1"/>
  <c r="B154" i="2"/>
  <c r="C154" i="2" s="1"/>
  <c r="B155" i="2"/>
  <c r="C155" i="2" s="1"/>
  <c r="B156" i="2"/>
  <c r="C156" i="2" s="1"/>
  <c r="B157" i="2"/>
  <c r="C157" i="2" s="1"/>
  <c r="B158" i="2"/>
  <c r="C158" i="2" s="1"/>
  <c r="B159" i="2"/>
  <c r="C159" i="2" s="1"/>
  <c r="B160" i="2"/>
  <c r="C160" i="2" s="1"/>
  <c r="B161" i="2"/>
  <c r="C161" i="2" s="1"/>
  <c r="B162" i="2"/>
  <c r="C162" i="2" s="1"/>
  <c r="B163" i="2"/>
  <c r="C163" i="2" s="1"/>
  <c r="B164" i="2"/>
  <c r="C164" i="2" s="1"/>
  <c r="B165" i="2"/>
  <c r="C165" i="2" s="1"/>
  <c r="B166" i="2"/>
  <c r="C166" i="2" s="1"/>
  <c r="B167" i="2"/>
  <c r="C167" i="2" s="1"/>
  <c r="B168" i="2"/>
  <c r="C168" i="2" s="1"/>
  <c r="B169" i="2"/>
  <c r="C169" i="2" s="1"/>
  <c r="B170" i="2"/>
  <c r="C170" i="2" s="1"/>
  <c r="B171" i="2"/>
  <c r="C171" i="2" s="1"/>
  <c r="B172" i="2"/>
  <c r="C172" i="2" s="1"/>
  <c r="B173" i="2"/>
  <c r="C173" i="2" s="1"/>
  <c r="B174" i="2"/>
  <c r="C174" i="2" s="1"/>
  <c r="B175" i="2"/>
  <c r="C175" i="2" s="1"/>
  <c r="B176" i="2"/>
  <c r="C176" i="2" s="1"/>
  <c r="B177" i="2"/>
  <c r="C177" i="2" s="1"/>
  <c r="B178" i="2"/>
  <c r="C178" i="2" s="1"/>
  <c r="B179" i="2"/>
  <c r="C179" i="2" s="1"/>
  <c r="B180" i="2"/>
  <c r="C180" i="2" s="1"/>
  <c r="B181" i="2"/>
  <c r="C181" i="2" s="1"/>
  <c r="B182" i="2"/>
  <c r="C182" i="2" s="1"/>
  <c r="B183" i="2"/>
  <c r="C183" i="2" s="1"/>
  <c r="B184" i="2"/>
  <c r="C184" i="2" s="1"/>
  <c r="B185" i="2"/>
  <c r="C185" i="2" s="1"/>
  <c r="B186" i="2"/>
  <c r="C186" i="2" s="1"/>
  <c r="B187" i="2"/>
  <c r="C187" i="2" s="1"/>
  <c r="B188" i="2"/>
  <c r="C188" i="2" s="1"/>
  <c r="B189" i="2"/>
  <c r="C189" i="2" s="1"/>
  <c r="B190" i="2"/>
  <c r="C190" i="2" s="1"/>
  <c r="B191" i="2"/>
  <c r="C191" i="2" s="1"/>
  <c r="B192" i="2"/>
  <c r="C192" i="2" s="1"/>
  <c r="B193" i="2"/>
  <c r="C193" i="2" s="1"/>
  <c r="B194" i="2"/>
  <c r="C194" i="2" s="1"/>
  <c r="B195" i="2"/>
  <c r="C195" i="2" s="1"/>
  <c r="B196" i="2"/>
  <c r="C196" i="2" s="1"/>
  <c r="B197" i="2"/>
  <c r="C197" i="2" s="1"/>
  <c r="B198" i="2"/>
  <c r="C198" i="2" s="1"/>
  <c r="B199" i="2"/>
  <c r="C199" i="2" s="1"/>
  <c r="B200" i="2"/>
  <c r="C200" i="2" s="1"/>
  <c r="B201" i="2"/>
  <c r="C201" i="2" s="1"/>
  <c r="B202" i="2"/>
  <c r="C202" i="2" s="1"/>
  <c r="B203" i="2"/>
  <c r="C203" i="2" s="1"/>
  <c r="B204" i="2"/>
  <c r="C204" i="2" s="1"/>
  <c r="B205" i="2"/>
  <c r="C205" i="2" s="1"/>
  <c r="B206" i="2"/>
  <c r="C206" i="2" s="1"/>
  <c r="B207" i="2"/>
  <c r="C207" i="2" s="1"/>
  <c r="B208" i="2"/>
  <c r="C208" i="2" s="1"/>
  <c r="B209" i="2"/>
  <c r="C209" i="2" s="1"/>
  <c r="B210" i="2"/>
  <c r="C210" i="2" s="1"/>
  <c r="B211" i="2"/>
  <c r="C211" i="2" s="1"/>
  <c r="B212" i="2"/>
  <c r="C212" i="2" s="1"/>
  <c r="B213" i="2"/>
  <c r="C213" i="2" s="1"/>
  <c r="B214" i="2"/>
  <c r="C214" i="2" s="1"/>
  <c r="B215" i="2"/>
  <c r="C215" i="2" s="1"/>
  <c r="B216" i="2"/>
  <c r="C216" i="2" s="1"/>
  <c r="B217" i="2"/>
  <c r="C217" i="2" s="1"/>
  <c r="B218" i="2"/>
  <c r="C218" i="2" s="1"/>
  <c r="B219" i="2"/>
  <c r="C219" i="2" s="1"/>
  <c r="B220" i="2"/>
  <c r="C220" i="2" s="1"/>
  <c r="B221" i="2"/>
  <c r="C221" i="2" s="1"/>
  <c r="B222" i="2"/>
  <c r="C222" i="2" s="1"/>
  <c r="B223" i="2"/>
  <c r="C223" i="2" s="1"/>
  <c r="B224" i="2"/>
  <c r="C224" i="2" s="1"/>
  <c r="B225" i="2"/>
  <c r="C225" i="2" s="1"/>
  <c r="B226" i="2"/>
  <c r="C226" i="2" s="1"/>
  <c r="B227" i="2"/>
  <c r="C227" i="2" s="1"/>
  <c r="B228" i="2"/>
  <c r="C228" i="2" s="1"/>
  <c r="B229" i="2"/>
  <c r="C229" i="2" s="1"/>
  <c r="B230" i="2"/>
  <c r="C230" i="2" s="1"/>
  <c r="B231" i="2"/>
  <c r="C231" i="2" s="1"/>
  <c r="B232" i="2"/>
  <c r="C232" i="2" s="1"/>
  <c r="B233" i="2"/>
  <c r="C233" i="2" s="1"/>
  <c r="B234" i="2"/>
  <c r="C234" i="2" s="1"/>
  <c r="B235" i="2"/>
  <c r="C235" i="2" s="1"/>
  <c r="B236" i="2"/>
  <c r="C236" i="2" s="1"/>
  <c r="B237" i="2"/>
  <c r="C237" i="2" s="1"/>
  <c r="B238" i="2"/>
  <c r="C238" i="2" s="1"/>
  <c r="B239" i="2"/>
  <c r="C239" i="2" s="1"/>
  <c r="B240" i="2"/>
  <c r="C240" i="2" s="1"/>
  <c r="B241" i="2"/>
  <c r="C241" i="2" s="1"/>
  <c r="B242" i="2"/>
  <c r="C242" i="2" s="1"/>
  <c r="B243" i="2"/>
  <c r="C243" i="2" s="1"/>
  <c r="B244" i="2"/>
  <c r="C244" i="2" s="1"/>
  <c r="B245" i="2"/>
  <c r="C245" i="2" s="1"/>
  <c r="B246" i="2"/>
  <c r="C246" i="2" s="1"/>
  <c r="B247" i="2"/>
  <c r="C247" i="2" s="1"/>
  <c r="B248" i="2"/>
  <c r="C248" i="2" s="1"/>
  <c r="B249" i="2"/>
  <c r="C249" i="2" s="1"/>
  <c r="B250" i="2"/>
  <c r="C250" i="2" s="1"/>
  <c r="B251" i="2"/>
  <c r="C251" i="2" s="1"/>
  <c r="B252" i="2"/>
  <c r="C252" i="2" s="1"/>
  <c r="B253" i="2"/>
  <c r="C253" i="2" s="1"/>
  <c r="B254" i="2"/>
  <c r="C254" i="2" s="1"/>
  <c r="B255" i="2"/>
  <c r="C255" i="2" s="1"/>
  <c r="B256" i="2"/>
  <c r="C256" i="2" s="1"/>
  <c r="B257" i="2"/>
  <c r="C257" i="2" s="1"/>
  <c r="B258" i="2"/>
  <c r="C258" i="2" s="1"/>
  <c r="B259" i="2"/>
  <c r="C259" i="2" s="1"/>
  <c r="B260" i="2"/>
  <c r="C260" i="2" s="1"/>
  <c r="B261" i="2"/>
  <c r="C261" i="2" s="1"/>
  <c r="B262" i="2"/>
  <c r="C262" i="2" s="1"/>
  <c r="B263" i="2"/>
  <c r="C263" i="2" s="1"/>
  <c r="B264" i="2"/>
  <c r="C264" i="2" s="1"/>
  <c r="B265" i="2"/>
  <c r="C265" i="2" s="1"/>
  <c r="B266" i="2"/>
  <c r="C266" i="2" s="1"/>
  <c r="B267" i="2"/>
  <c r="C267" i="2" s="1"/>
  <c r="B268" i="2"/>
  <c r="C268" i="2" s="1"/>
  <c r="B269" i="2"/>
  <c r="C269" i="2" s="1"/>
  <c r="B270" i="2"/>
  <c r="C270" i="2" s="1"/>
  <c r="B271" i="2"/>
  <c r="C271" i="2" s="1"/>
  <c r="B272" i="2"/>
  <c r="C272" i="2" s="1"/>
  <c r="B273" i="2"/>
  <c r="C273" i="2" s="1"/>
  <c r="B274" i="2"/>
  <c r="C274" i="2" s="1"/>
  <c r="B275" i="2"/>
  <c r="C275" i="2" s="1"/>
  <c r="B276" i="2"/>
  <c r="C276" i="2" s="1"/>
  <c r="B277" i="2"/>
  <c r="C277" i="2" s="1"/>
  <c r="B278" i="2"/>
  <c r="C278" i="2" s="1"/>
  <c r="B279" i="2"/>
  <c r="C279" i="2" s="1"/>
  <c r="B280" i="2"/>
  <c r="C280" i="2" s="1"/>
  <c r="B281" i="2"/>
  <c r="C281" i="2" s="1"/>
  <c r="B282" i="2"/>
  <c r="C282" i="2" s="1"/>
  <c r="B283" i="2"/>
  <c r="C283" i="2" s="1"/>
  <c r="B284" i="2"/>
  <c r="C284" i="2" s="1"/>
  <c r="B285" i="2"/>
  <c r="C285" i="2" s="1"/>
  <c r="B286" i="2"/>
  <c r="C286" i="2" s="1"/>
  <c r="B287" i="2"/>
  <c r="C287" i="2" s="1"/>
  <c r="B288" i="2"/>
  <c r="C288" i="2" s="1"/>
  <c r="B289" i="2"/>
  <c r="C289" i="2" s="1"/>
  <c r="B290" i="2"/>
  <c r="C290" i="2" s="1"/>
  <c r="B291" i="2"/>
  <c r="C291" i="2" s="1"/>
  <c r="B292" i="2"/>
  <c r="C292" i="2" s="1"/>
  <c r="B293" i="2"/>
  <c r="C293" i="2" s="1"/>
  <c r="B294" i="2"/>
  <c r="C294" i="2" s="1"/>
  <c r="B295" i="2"/>
  <c r="C295" i="2" s="1"/>
  <c r="B296" i="2"/>
  <c r="C296" i="2" s="1"/>
  <c r="B297" i="2"/>
  <c r="C297" i="2" s="1"/>
  <c r="B298" i="2"/>
  <c r="C298" i="2" s="1"/>
  <c r="B299" i="2"/>
  <c r="C299" i="2" s="1"/>
  <c r="B300" i="2"/>
  <c r="C300" i="2" s="1"/>
  <c r="B301" i="2"/>
  <c r="C301" i="2" s="1"/>
  <c r="B302" i="2"/>
  <c r="C302" i="2" s="1"/>
  <c r="B303" i="2"/>
  <c r="C303" i="2" s="1"/>
  <c r="B304" i="2"/>
  <c r="C304" i="2" s="1"/>
  <c r="B6" i="2"/>
  <c r="C6" i="2" s="1"/>
  <c r="B5" i="2"/>
  <c r="C5" i="2" s="1"/>
  <c r="I305" i="2"/>
  <c r="H305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7" i="2"/>
  <c r="D5" i="4" l="1"/>
  <c r="E6" i="4"/>
  <c r="D17" i="7"/>
  <c r="D25" i="7"/>
  <c r="D33" i="7"/>
  <c r="D41" i="7"/>
  <c r="D49" i="7"/>
  <c r="D57" i="7"/>
  <c r="D65" i="7"/>
  <c r="D73" i="7"/>
  <c r="D81" i="7"/>
  <c r="D89" i="7"/>
  <c r="D97" i="7"/>
  <c r="D105" i="7"/>
  <c r="D113" i="7"/>
  <c r="D121" i="7"/>
  <c r="D129" i="7"/>
  <c r="D137" i="7"/>
  <c r="D145" i="7"/>
  <c r="D153" i="7"/>
  <c r="D161" i="7"/>
  <c r="D169" i="7"/>
  <c r="D177" i="7"/>
  <c r="D185" i="7"/>
  <c r="D193" i="7"/>
  <c r="D201" i="7"/>
  <c r="D209" i="7"/>
  <c r="D217" i="7"/>
  <c r="D225" i="7"/>
  <c r="D233" i="7"/>
  <c r="D241" i="7"/>
  <c r="D249" i="7"/>
  <c r="D257" i="7"/>
  <c r="D265" i="7"/>
  <c r="D273" i="7"/>
  <c r="D281" i="7"/>
  <c r="D289" i="7"/>
  <c r="D297" i="7"/>
  <c r="D305" i="7"/>
  <c r="D313" i="7"/>
  <c r="D321" i="7"/>
  <c r="D329" i="7"/>
  <c r="D337" i="7"/>
  <c r="D345" i="7"/>
  <c r="D353" i="7"/>
  <c r="D361" i="7"/>
  <c r="D369" i="7"/>
  <c r="D377" i="7"/>
  <c r="D385" i="7"/>
  <c r="D393" i="7"/>
  <c r="D401" i="7"/>
  <c r="D409" i="7"/>
  <c r="D417" i="7"/>
  <c r="D425" i="7"/>
  <c r="D433" i="7"/>
  <c r="D441" i="7"/>
  <c r="D449" i="7"/>
  <c r="D457" i="7"/>
  <c r="D465" i="7"/>
  <c r="D473" i="7"/>
  <c r="D481" i="7"/>
  <c r="D489" i="7"/>
  <c r="D497" i="7"/>
  <c r="D505" i="7"/>
  <c r="D513" i="7"/>
  <c r="D521" i="7"/>
  <c r="D529" i="7"/>
  <c r="D537" i="7"/>
  <c r="D545" i="7"/>
  <c r="D553" i="7"/>
  <c r="D561" i="7"/>
  <c r="D569" i="7"/>
  <c r="D577" i="7"/>
  <c r="D585" i="7"/>
  <c r="D593" i="7"/>
  <c r="D601" i="7"/>
  <c r="D609" i="7"/>
  <c r="D617" i="7"/>
  <c r="D625" i="7"/>
  <c r="D633" i="7"/>
  <c r="D641" i="7"/>
  <c r="D649" i="7"/>
  <c r="D657" i="7"/>
  <c r="D665" i="7"/>
  <c r="D18" i="7"/>
  <c r="D26" i="7"/>
  <c r="D34" i="7"/>
  <c r="D42" i="7"/>
  <c r="D50" i="7"/>
  <c r="D58" i="7"/>
  <c r="D66" i="7"/>
  <c r="D74" i="7"/>
  <c r="D82" i="7"/>
  <c r="D90" i="7"/>
  <c r="D98" i="7"/>
  <c r="D106" i="7"/>
  <c r="D114" i="7"/>
  <c r="D122" i="7"/>
  <c r="D130" i="7"/>
  <c r="D138" i="7"/>
  <c r="D146" i="7"/>
  <c r="D154" i="7"/>
  <c r="D162" i="7"/>
  <c r="D170" i="7"/>
  <c r="D178" i="7"/>
  <c r="D186" i="7"/>
  <c r="D194" i="7"/>
  <c r="D202" i="7"/>
  <c r="D210" i="7"/>
  <c r="D218" i="7"/>
  <c r="D226" i="7"/>
  <c r="D234" i="7"/>
  <c r="D242" i="7"/>
  <c r="D250" i="7"/>
  <c r="D258" i="7"/>
  <c r="D266" i="7"/>
  <c r="D274" i="7"/>
  <c r="D282" i="7"/>
  <c r="D290" i="7"/>
  <c r="D298" i="7"/>
  <c r="D306" i="7"/>
  <c r="D314" i="7"/>
  <c r="D322" i="7"/>
  <c r="D330" i="7"/>
  <c r="D338" i="7"/>
  <c r="D346" i="7"/>
  <c r="D354" i="7"/>
  <c r="D362" i="7"/>
  <c r="D370" i="7"/>
  <c r="D378" i="7"/>
  <c r="D386" i="7"/>
  <c r="D394" i="7"/>
  <c r="D402" i="7"/>
  <c r="D410" i="7"/>
  <c r="D418" i="7"/>
  <c r="D426" i="7"/>
  <c r="D434" i="7"/>
  <c r="D442" i="7"/>
  <c r="D450" i="7"/>
  <c r="D458" i="7"/>
  <c r="D466" i="7"/>
  <c r="D474" i="7"/>
  <c r="D482" i="7"/>
  <c r="D490" i="7"/>
  <c r="D498" i="7"/>
  <c r="D506" i="7"/>
  <c r="D514" i="7"/>
  <c r="D522" i="7"/>
  <c r="D530" i="7"/>
  <c r="D538" i="7"/>
  <c r="D546" i="7"/>
  <c r="D554" i="7"/>
  <c r="D562" i="7"/>
  <c r="D570" i="7"/>
  <c r="D578" i="7"/>
  <c r="D586" i="7"/>
  <c r="D594" i="7"/>
  <c r="D602" i="7"/>
  <c r="D610" i="7"/>
  <c r="D618" i="7"/>
  <c r="D626" i="7"/>
  <c r="D634" i="7"/>
  <c r="D642" i="7"/>
  <c r="D650" i="7"/>
  <c r="D658" i="7"/>
  <c r="D666" i="7"/>
  <c r="D11" i="7"/>
  <c r="D19" i="7"/>
  <c r="D27" i="7"/>
  <c r="D35" i="7"/>
  <c r="D43" i="7"/>
  <c r="D51" i="7"/>
  <c r="D59" i="7"/>
  <c r="D67" i="7"/>
  <c r="D75" i="7"/>
  <c r="D83" i="7"/>
  <c r="D91" i="7"/>
  <c r="D99" i="7"/>
  <c r="D107" i="7"/>
  <c r="D115" i="7"/>
  <c r="D123" i="7"/>
  <c r="D131" i="7"/>
  <c r="D139" i="7"/>
  <c r="D147" i="7"/>
  <c r="D155" i="7"/>
  <c r="D163" i="7"/>
  <c r="D171" i="7"/>
  <c r="D179" i="7"/>
  <c r="D187" i="7"/>
  <c r="D195" i="7"/>
  <c r="D203" i="7"/>
  <c r="D211" i="7"/>
  <c r="D219" i="7"/>
  <c r="D227" i="7"/>
  <c r="D235" i="7"/>
  <c r="D243" i="7"/>
  <c r="D251" i="7"/>
  <c r="D259" i="7"/>
  <c r="D267" i="7"/>
  <c r="D275" i="7"/>
  <c r="D283" i="7"/>
  <c r="D291" i="7"/>
  <c r="D299" i="7"/>
  <c r="D307" i="7"/>
  <c r="D315" i="7"/>
  <c r="D323" i="7"/>
  <c r="D331" i="7"/>
  <c r="D339" i="7"/>
  <c r="D347" i="7"/>
  <c r="D355" i="7"/>
  <c r="D363" i="7"/>
  <c r="D371" i="7"/>
  <c r="D379" i="7"/>
  <c r="D387" i="7"/>
  <c r="D395" i="7"/>
  <c r="D403" i="7"/>
  <c r="D411" i="7"/>
  <c r="D419" i="7"/>
  <c r="D427" i="7"/>
  <c r="D435" i="7"/>
  <c r="D443" i="7"/>
  <c r="D451" i="7"/>
  <c r="D459" i="7"/>
  <c r="D467" i="7"/>
  <c r="D475" i="7"/>
  <c r="D483" i="7"/>
  <c r="D491" i="7"/>
  <c r="D499" i="7"/>
  <c r="D507" i="7"/>
  <c r="D515" i="7"/>
  <c r="D523" i="7"/>
  <c r="D531" i="7"/>
  <c r="D539" i="7"/>
  <c r="D547" i="7"/>
  <c r="D555" i="7"/>
  <c r="D563" i="7"/>
  <c r="D571" i="7"/>
  <c r="D579" i="7"/>
  <c r="D587" i="7"/>
  <c r="D595" i="7"/>
  <c r="D603" i="7"/>
  <c r="D611" i="7"/>
  <c r="D619" i="7"/>
  <c r="D627" i="7"/>
  <c r="D635" i="7"/>
  <c r="D643" i="7"/>
  <c r="D651" i="7"/>
  <c r="D659" i="7"/>
  <c r="D667" i="7"/>
  <c r="D12" i="7"/>
  <c r="D20" i="7"/>
  <c r="D28" i="7"/>
  <c r="D36" i="7"/>
  <c r="D44" i="7"/>
  <c r="D52" i="7"/>
  <c r="D60" i="7"/>
  <c r="D68" i="7"/>
  <c r="D76" i="7"/>
  <c r="D84" i="7"/>
  <c r="D92" i="7"/>
  <c r="D100" i="7"/>
  <c r="D108" i="7"/>
  <c r="D116" i="7"/>
  <c r="D124" i="7"/>
  <c r="D132" i="7"/>
  <c r="D140" i="7"/>
  <c r="D148" i="7"/>
  <c r="D156" i="7"/>
  <c r="D164" i="7"/>
  <c r="D172" i="7"/>
  <c r="D180" i="7"/>
  <c r="D188" i="7"/>
  <c r="D196" i="7"/>
  <c r="D204" i="7"/>
  <c r="D212" i="7"/>
  <c r="D220" i="7"/>
  <c r="D228" i="7"/>
  <c r="D236" i="7"/>
  <c r="D244" i="7"/>
  <c r="D252" i="7"/>
  <c r="D260" i="7"/>
  <c r="D268" i="7"/>
  <c r="D276" i="7"/>
  <c r="D284" i="7"/>
  <c r="D292" i="7"/>
  <c r="D300" i="7"/>
  <c r="D308" i="7"/>
  <c r="D316" i="7"/>
  <c r="D324" i="7"/>
  <c r="D332" i="7"/>
  <c r="D340" i="7"/>
  <c r="D348" i="7"/>
  <c r="D356" i="7"/>
  <c r="D364" i="7"/>
  <c r="D372" i="7"/>
  <c r="D380" i="7"/>
  <c r="D388" i="7"/>
  <c r="D396" i="7"/>
  <c r="D404" i="7"/>
  <c r="D412" i="7"/>
  <c r="D420" i="7"/>
  <c r="D428" i="7"/>
  <c r="D436" i="7"/>
  <c r="D444" i="7"/>
  <c r="D452" i="7"/>
  <c r="D460" i="7"/>
  <c r="D468" i="7"/>
  <c r="D476" i="7"/>
  <c r="D484" i="7"/>
  <c r="D492" i="7"/>
  <c r="D500" i="7"/>
  <c r="D508" i="7"/>
  <c r="D516" i="7"/>
  <c r="D524" i="7"/>
  <c r="D532" i="7"/>
  <c r="D540" i="7"/>
  <c r="D548" i="7"/>
  <c r="D556" i="7"/>
  <c r="D564" i="7"/>
  <c r="D572" i="7"/>
  <c r="D580" i="7"/>
  <c r="D588" i="7"/>
  <c r="D596" i="7"/>
  <c r="D604" i="7"/>
  <c r="D612" i="7"/>
  <c r="D620" i="7"/>
  <c r="D628" i="7"/>
  <c r="D636" i="7"/>
  <c r="D644" i="7"/>
  <c r="D652" i="7"/>
  <c r="D660" i="7"/>
  <c r="D668" i="7"/>
  <c r="D13" i="7"/>
  <c r="D21" i="7"/>
  <c r="D29" i="7"/>
  <c r="D37" i="7"/>
  <c r="D45" i="7"/>
  <c r="D53" i="7"/>
  <c r="D61" i="7"/>
  <c r="D69" i="7"/>
  <c r="D77" i="7"/>
  <c r="D85" i="7"/>
  <c r="D93" i="7"/>
  <c r="D101" i="7"/>
  <c r="D109" i="7"/>
  <c r="D117" i="7"/>
  <c r="D125" i="7"/>
  <c r="D133" i="7"/>
  <c r="D141" i="7"/>
  <c r="D149" i="7"/>
  <c r="D157" i="7"/>
  <c r="D165" i="7"/>
  <c r="D173" i="7"/>
  <c r="D181" i="7"/>
  <c r="D189" i="7"/>
  <c r="D197" i="7"/>
  <c r="D205" i="7"/>
  <c r="D213" i="7"/>
  <c r="D221" i="7"/>
  <c r="D229" i="7"/>
  <c r="D237" i="7"/>
  <c r="D245" i="7"/>
  <c r="D253" i="7"/>
  <c r="D261" i="7"/>
  <c r="D269" i="7"/>
  <c r="D277" i="7"/>
  <c r="D285" i="7"/>
  <c r="D293" i="7"/>
  <c r="D301" i="7"/>
  <c r="D309" i="7"/>
  <c r="D317" i="7"/>
  <c r="D325" i="7"/>
  <c r="D333" i="7"/>
  <c r="D341" i="7"/>
  <c r="D349" i="7"/>
  <c r="D357" i="7"/>
  <c r="D365" i="7"/>
  <c r="D373" i="7"/>
  <c r="D381" i="7"/>
  <c r="D389" i="7"/>
  <c r="D397" i="7"/>
  <c r="D405" i="7"/>
  <c r="D413" i="7"/>
  <c r="D421" i="7"/>
  <c r="D429" i="7"/>
  <c r="D437" i="7"/>
  <c r="D445" i="7"/>
  <c r="D453" i="7"/>
  <c r="D461" i="7"/>
  <c r="D469" i="7"/>
  <c r="D477" i="7"/>
  <c r="D485" i="7"/>
  <c r="D493" i="7"/>
  <c r="D501" i="7"/>
  <c r="D509" i="7"/>
  <c r="D517" i="7"/>
  <c r="D525" i="7"/>
  <c r="D533" i="7"/>
  <c r="D541" i="7"/>
  <c r="D549" i="7"/>
  <c r="D557" i="7"/>
  <c r="D565" i="7"/>
  <c r="D573" i="7"/>
  <c r="D581" i="7"/>
  <c r="D589" i="7"/>
  <c r="D597" i="7"/>
  <c r="D605" i="7"/>
  <c r="D613" i="7"/>
  <c r="D621" i="7"/>
  <c r="D629" i="7"/>
  <c r="D637" i="7"/>
  <c r="D645" i="7"/>
  <c r="D653" i="7"/>
  <c r="D661" i="7"/>
  <c r="D14" i="7"/>
  <c r="D22" i="7"/>
  <c r="D30" i="7"/>
  <c r="D38" i="7"/>
  <c r="D46" i="7"/>
  <c r="D54" i="7"/>
  <c r="D62" i="7"/>
  <c r="D70" i="7"/>
  <c r="D78" i="7"/>
  <c r="D86" i="7"/>
  <c r="D94" i="7"/>
  <c r="D102" i="7"/>
  <c r="D110" i="7"/>
  <c r="D118" i="7"/>
  <c r="D126" i="7"/>
  <c r="D134" i="7"/>
  <c r="D142" i="7"/>
  <c r="D150" i="7"/>
  <c r="D158" i="7"/>
  <c r="D166" i="7"/>
  <c r="D174" i="7"/>
  <c r="D182" i="7"/>
  <c r="D190" i="7"/>
  <c r="D198" i="7"/>
  <c r="D206" i="7"/>
  <c r="D214" i="7"/>
  <c r="D222" i="7"/>
  <c r="D230" i="7"/>
  <c r="D238" i="7"/>
  <c r="D246" i="7"/>
  <c r="D254" i="7"/>
  <c r="D262" i="7"/>
  <c r="D270" i="7"/>
  <c r="D278" i="7"/>
  <c r="D286" i="7"/>
  <c r="D294" i="7"/>
  <c r="D302" i="7"/>
  <c r="D310" i="7"/>
  <c r="D318" i="7"/>
  <c r="D326" i="7"/>
  <c r="D334" i="7"/>
  <c r="D342" i="7"/>
  <c r="D350" i="7"/>
  <c r="D358" i="7"/>
  <c r="D366" i="7"/>
  <c r="D374" i="7"/>
  <c r="D382" i="7"/>
  <c r="D390" i="7"/>
  <c r="D398" i="7"/>
  <c r="D406" i="7"/>
  <c r="D414" i="7"/>
  <c r="D422" i="7"/>
  <c r="D430" i="7"/>
  <c r="D438" i="7"/>
  <c r="D446" i="7"/>
  <c r="D454" i="7"/>
  <c r="D462" i="7"/>
  <c r="D470" i="7"/>
  <c r="D478" i="7"/>
  <c r="D486" i="7"/>
  <c r="D494" i="7"/>
  <c r="D502" i="7"/>
  <c r="D510" i="7"/>
  <c r="D518" i="7"/>
  <c r="D526" i="7"/>
  <c r="D534" i="7"/>
  <c r="D542" i="7"/>
  <c r="D550" i="7"/>
  <c r="D558" i="7"/>
  <c r="D566" i="7"/>
  <c r="D574" i="7"/>
  <c r="D582" i="7"/>
  <c r="D590" i="7"/>
  <c r="D598" i="7"/>
  <c r="D606" i="7"/>
  <c r="D614" i="7"/>
  <c r="D622" i="7"/>
  <c r="D630" i="7"/>
  <c r="D638" i="7"/>
  <c r="D646" i="7"/>
  <c r="D654" i="7"/>
  <c r="D662" i="7"/>
  <c r="D670" i="7"/>
  <c r="D15" i="7"/>
  <c r="D23" i="7"/>
  <c r="D31" i="7"/>
  <c r="D39" i="7"/>
  <c r="D47" i="7"/>
  <c r="D55" i="7"/>
  <c r="D63" i="7"/>
  <c r="D71" i="7"/>
  <c r="D79" i="7"/>
  <c r="D87" i="7"/>
  <c r="D95" i="7"/>
  <c r="D103" i="7"/>
  <c r="D111" i="7"/>
  <c r="D119" i="7"/>
  <c r="D127" i="7"/>
  <c r="D135" i="7"/>
  <c r="D143" i="7"/>
  <c r="D151" i="7"/>
  <c r="D159" i="7"/>
  <c r="D167" i="7"/>
  <c r="D175" i="7"/>
  <c r="D183" i="7"/>
  <c r="D191" i="7"/>
  <c r="D199" i="7"/>
  <c r="D207" i="7"/>
  <c r="D215" i="7"/>
  <c r="D223" i="7"/>
  <c r="D231" i="7"/>
  <c r="D239" i="7"/>
  <c r="D247" i="7"/>
  <c r="D255" i="7"/>
  <c r="D263" i="7"/>
  <c r="D271" i="7"/>
  <c r="D279" i="7"/>
  <c r="D287" i="7"/>
  <c r="D295" i="7"/>
  <c r="D303" i="7"/>
  <c r="D311" i="7"/>
  <c r="D319" i="7"/>
  <c r="D327" i="7"/>
  <c r="D335" i="7"/>
  <c r="D343" i="7"/>
  <c r="D351" i="7"/>
  <c r="D359" i="7"/>
  <c r="D367" i="7"/>
  <c r="D375" i="7"/>
  <c r="D383" i="7"/>
  <c r="D391" i="7"/>
  <c r="D399" i="7"/>
  <c r="D407" i="7"/>
  <c r="D415" i="7"/>
  <c r="D423" i="7"/>
  <c r="D431" i="7"/>
  <c r="D439" i="7"/>
  <c r="D447" i="7"/>
  <c r="D455" i="7"/>
  <c r="D463" i="7"/>
  <c r="D471" i="7"/>
  <c r="D479" i="7"/>
  <c r="D487" i="7"/>
  <c r="D495" i="7"/>
  <c r="D503" i="7"/>
  <c r="D511" i="7"/>
  <c r="D519" i="7"/>
  <c r="D527" i="7"/>
  <c r="D535" i="7"/>
  <c r="D543" i="7"/>
  <c r="D551" i="7"/>
  <c r="D559" i="7"/>
  <c r="D567" i="7"/>
  <c r="D575" i="7"/>
  <c r="D583" i="7"/>
  <c r="D591" i="7"/>
  <c r="D599" i="7"/>
  <c r="D607" i="7"/>
  <c r="D615" i="7"/>
  <c r="D623" i="7"/>
  <c r="D631" i="7"/>
  <c r="D639" i="7"/>
  <c r="D647" i="7"/>
  <c r="D655" i="7"/>
  <c r="D663" i="7"/>
  <c r="D671" i="7"/>
  <c r="D64" i="7"/>
  <c r="D128" i="7"/>
  <c r="D192" i="7"/>
  <c r="D256" i="7"/>
  <c r="D320" i="7"/>
  <c r="D384" i="7"/>
  <c r="D448" i="7"/>
  <c r="D512" i="7"/>
  <c r="D576" i="7"/>
  <c r="D640" i="7"/>
  <c r="D675" i="7"/>
  <c r="D683" i="7"/>
  <c r="D691" i="7"/>
  <c r="D699" i="7"/>
  <c r="D707" i="7"/>
  <c r="D715" i="7"/>
  <c r="D723" i="7"/>
  <c r="D731" i="7"/>
  <c r="D739" i="7"/>
  <c r="D747" i="7"/>
  <c r="D755" i="7"/>
  <c r="D763" i="7"/>
  <c r="D771" i="7"/>
  <c r="D779" i="7"/>
  <c r="D787" i="7"/>
  <c r="D795" i="7"/>
  <c r="D803" i="7"/>
  <c r="D811" i="7"/>
  <c r="D819" i="7"/>
  <c r="D827" i="7"/>
  <c r="D835" i="7"/>
  <c r="D843" i="7"/>
  <c r="D851" i="7"/>
  <c r="D859" i="7"/>
  <c r="D867" i="7"/>
  <c r="D875" i="7"/>
  <c r="D883" i="7"/>
  <c r="D891" i="7"/>
  <c r="D899" i="7"/>
  <c r="D907" i="7"/>
  <c r="D915" i="7"/>
  <c r="D923" i="7"/>
  <c r="D931" i="7"/>
  <c r="D939" i="7"/>
  <c r="D947" i="7"/>
  <c r="D955" i="7"/>
  <c r="D963" i="7"/>
  <c r="D971" i="7"/>
  <c r="D979" i="7"/>
  <c r="D987" i="7"/>
  <c r="D995" i="7"/>
  <c r="D1003" i="7"/>
  <c r="D7" i="5"/>
  <c r="D440" i="7"/>
  <c r="D632" i="7"/>
  <c r="D714" i="7"/>
  <c r="D754" i="7"/>
  <c r="D802" i="7"/>
  <c r="D850" i="7"/>
  <c r="D906" i="7"/>
  <c r="D962" i="7"/>
  <c r="D1002" i="7"/>
  <c r="D72" i="7"/>
  <c r="D136" i="7"/>
  <c r="D200" i="7"/>
  <c r="D264" i="7"/>
  <c r="D328" i="7"/>
  <c r="D392" i="7"/>
  <c r="D456" i="7"/>
  <c r="D520" i="7"/>
  <c r="D584" i="7"/>
  <c r="D648" i="7"/>
  <c r="D676" i="7"/>
  <c r="D684" i="7"/>
  <c r="D692" i="7"/>
  <c r="D700" i="7"/>
  <c r="D708" i="7"/>
  <c r="D716" i="7"/>
  <c r="D724" i="7"/>
  <c r="D732" i="7"/>
  <c r="D740" i="7"/>
  <c r="D748" i="7"/>
  <c r="D756" i="7"/>
  <c r="D764" i="7"/>
  <c r="D772" i="7"/>
  <c r="D780" i="7"/>
  <c r="D788" i="7"/>
  <c r="D796" i="7"/>
  <c r="D804" i="7"/>
  <c r="D812" i="7"/>
  <c r="D820" i="7"/>
  <c r="D828" i="7"/>
  <c r="D836" i="7"/>
  <c r="D844" i="7"/>
  <c r="D852" i="7"/>
  <c r="D860" i="7"/>
  <c r="D868" i="7"/>
  <c r="D876" i="7"/>
  <c r="D884" i="7"/>
  <c r="D892" i="7"/>
  <c r="D900" i="7"/>
  <c r="D908" i="7"/>
  <c r="D916" i="7"/>
  <c r="D924" i="7"/>
  <c r="D932" i="7"/>
  <c r="D940" i="7"/>
  <c r="D948" i="7"/>
  <c r="D956" i="7"/>
  <c r="D964" i="7"/>
  <c r="D972" i="7"/>
  <c r="D980" i="7"/>
  <c r="D988" i="7"/>
  <c r="D996" i="7"/>
  <c r="D1004" i="7"/>
  <c r="D376" i="7"/>
  <c r="D674" i="7"/>
  <c r="D738" i="7"/>
  <c r="D794" i="7"/>
  <c r="D866" i="7"/>
  <c r="D946" i="7"/>
  <c r="D16" i="7"/>
  <c r="D80" i="7"/>
  <c r="D144" i="7"/>
  <c r="D208" i="7"/>
  <c r="D272" i="7"/>
  <c r="D336" i="7"/>
  <c r="D400" i="7"/>
  <c r="D464" i="7"/>
  <c r="D528" i="7"/>
  <c r="D592" i="7"/>
  <c r="D656" i="7"/>
  <c r="D677" i="7"/>
  <c r="D685" i="7"/>
  <c r="D693" i="7"/>
  <c r="D701" i="7"/>
  <c r="D709" i="7"/>
  <c r="D717" i="7"/>
  <c r="D725" i="7"/>
  <c r="D733" i="7"/>
  <c r="D741" i="7"/>
  <c r="D749" i="7"/>
  <c r="D757" i="7"/>
  <c r="D765" i="7"/>
  <c r="D773" i="7"/>
  <c r="D781" i="7"/>
  <c r="D789" i="7"/>
  <c r="D797" i="7"/>
  <c r="D805" i="7"/>
  <c r="D813" i="7"/>
  <c r="D821" i="7"/>
  <c r="D829" i="7"/>
  <c r="D837" i="7"/>
  <c r="D845" i="7"/>
  <c r="D853" i="7"/>
  <c r="D861" i="7"/>
  <c r="D869" i="7"/>
  <c r="D877" i="7"/>
  <c r="D885" i="7"/>
  <c r="D893" i="7"/>
  <c r="D901" i="7"/>
  <c r="D909" i="7"/>
  <c r="D917" i="7"/>
  <c r="D925" i="7"/>
  <c r="D933" i="7"/>
  <c r="D941" i="7"/>
  <c r="D949" i="7"/>
  <c r="D957" i="7"/>
  <c r="D965" i="7"/>
  <c r="D973" i="7"/>
  <c r="D981" i="7"/>
  <c r="D989" i="7"/>
  <c r="D997" i="7"/>
  <c r="D1005" i="7"/>
  <c r="D56" i="7"/>
  <c r="D706" i="7"/>
  <c r="D778" i="7"/>
  <c r="D834" i="7"/>
  <c r="D898" i="7"/>
  <c r="D954" i="7"/>
  <c r="D7" i="7"/>
  <c r="D24" i="7"/>
  <c r="D88" i="7"/>
  <c r="D152" i="7"/>
  <c r="D216" i="7"/>
  <c r="D280" i="7"/>
  <c r="D344" i="7"/>
  <c r="D408" i="7"/>
  <c r="D472" i="7"/>
  <c r="D536" i="7"/>
  <c r="D600" i="7"/>
  <c r="D664" i="7"/>
  <c r="D678" i="7"/>
  <c r="D686" i="7"/>
  <c r="D694" i="7"/>
  <c r="D702" i="7"/>
  <c r="D710" i="7"/>
  <c r="D718" i="7"/>
  <c r="D726" i="7"/>
  <c r="D734" i="7"/>
  <c r="D742" i="7"/>
  <c r="D750" i="7"/>
  <c r="D758" i="7"/>
  <c r="D766" i="7"/>
  <c r="D774" i="7"/>
  <c r="D782" i="7"/>
  <c r="D790" i="7"/>
  <c r="D798" i="7"/>
  <c r="D806" i="7"/>
  <c r="D814" i="7"/>
  <c r="D822" i="7"/>
  <c r="D830" i="7"/>
  <c r="D838" i="7"/>
  <c r="D846" i="7"/>
  <c r="D854" i="7"/>
  <c r="D862" i="7"/>
  <c r="D870" i="7"/>
  <c r="D878" i="7"/>
  <c r="D886" i="7"/>
  <c r="D894" i="7"/>
  <c r="D902" i="7"/>
  <c r="D910" i="7"/>
  <c r="D918" i="7"/>
  <c r="D926" i="7"/>
  <c r="D934" i="7"/>
  <c r="D942" i="7"/>
  <c r="D950" i="7"/>
  <c r="D958" i="7"/>
  <c r="D966" i="7"/>
  <c r="D974" i="7"/>
  <c r="D982" i="7"/>
  <c r="D990" i="7"/>
  <c r="D998" i="7"/>
  <c r="D1006" i="7"/>
  <c r="D184" i="7"/>
  <c r="D690" i="7"/>
  <c r="D746" i="7"/>
  <c r="D818" i="7"/>
  <c r="D882" i="7"/>
  <c r="D930" i="7"/>
  <c r="D978" i="7"/>
  <c r="D32" i="7"/>
  <c r="D96" i="7"/>
  <c r="D160" i="7"/>
  <c r="D224" i="7"/>
  <c r="D288" i="7"/>
  <c r="D352" i="7"/>
  <c r="D416" i="7"/>
  <c r="D480" i="7"/>
  <c r="D544" i="7"/>
  <c r="D608" i="7"/>
  <c r="D669" i="7"/>
  <c r="D679" i="7"/>
  <c r="D687" i="7"/>
  <c r="D695" i="7"/>
  <c r="D703" i="7"/>
  <c r="D711" i="7"/>
  <c r="D719" i="7"/>
  <c r="D727" i="7"/>
  <c r="D735" i="7"/>
  <c r="D743" i="7"/>
  <c r="D751" i="7"/>
  <c r="D759" i="7"/>
  <c r="D767" i="7"/>
  <c r="D775" i="7"/>
  <c r="D783" i="7"/>
  <c r="D791" i="7"/>
  <c r="D799" i="7"/>
  <c r="D807" i="7"/>
  <c r="D815" i="7"/>
  <c r="D823" i="7"/>
  <c r="D831" i="7"/>
  <c r="D839" i="7"/>
  <c r="D847" i="7"/>
  <c r="D855" i="7"/>
  <c r="D863" i="7"/>
  <c r="D871" i="7"/>
  <c r="D879" i="7"/>
  <c r="D887" i="7"/>
  <c r="D895" i="7"/>
  <c r="D903" i="7"/>
  <c r="D911" i="7"/>
  <c r="D919" i="7"/>
  <c r="D927" i="7"/>
  <c r="D935" i="7"/>
  <c r="D943" i="7"/>
  <c r="D951" i="7"/>
  <c r="D959" i="7"/>
  <c r="D967" i="7"/>
  <c r="D975" i="7"/>
  <c r="D983" i="7"/>
  <c r="D991" i="7"/>
  <c r="D999" i="7"/>
  <c r="D8" i="7"/>
  <c r="D312" i="7"/>
  <c r="D568" i="7"/>
  <c r="D722" i="7"/>
  <c r="D770" i="7"/>
  <c r="D826" i="7"/>
  <c r="D874" i="7"/>
  <c r="D922" i="7"/>
  <c r="D994" i="7"/>
  <c r="D40" i="7"/>
  <c r="D104" i="7"/>
  <c r="D168" i="7"/>
  <c r="D232" i="7"/>
  <c r="D296" i="7"/>
  <c r="D360" i="7"/>
  <c r="D424" i="7"/>
  <c r="D488" i="7"/>
  <c r="D552" i="7"/>
  <c r="D616" i="7"/>
  <c r="D672" i="7"/>
  <c r="D680" i="7"/>
  <c r="D688" i="7"/>
  <c r="D696" i="7"/>
  <c r="D704" i="7"/>
  <c r="D712" i="7"/>
  <c r="D720" i="7"/>
  <c r="D728" i="7"/>
  <c r="D736" i="7"/>
  <c r="D744" i="7"/>
  <c r="D752" i="7"/>
  <c r="D760" i="7"/>
  <c r="D768" i="7"/>
  <c r="D776" i="7"/>
  <c r="D784" i="7"/>
  <c r="D792" i="7"/>
  <c r="D800" i="7"/>
  <c r="D808" i="7"/>
  <c r="D816" i="7"/>
  <c r="D824" i="7"/>
  <c r="D832" i="7"/>
  <c r="D840" i="7"/>
  <c r="D848" i="7"/>
  <c r="D856" i="7"/>
  <c r="D864" i="7"/>
  <c r="D872" i="7"/>
  <c r="D880" i="7"/>
  <c r="D888" i="7"/>
  <c r="D896" i="7"/>
  <c r="D904" i="7"/>
  <c r="D912" i="7"/>
  <c r="D920" i="7"/>
  <c r="D928" i="7"/>
  <c r="D936" i="7"/>
  <c r="D944" i="7"/>
  <c r="D952" i="7"/>
  <c r="D960" i="7"/>
  <c r="D968" i="7"/>
  <c r="D976" i="7"/>
  <c r="D984" i="7"/>
  <c r="D992" i="7"/>
  <c r="D1000" i="7"/>
  <c r="D9" i="7"/>
  <c r="D248" i="7"/>
  <c r="D504" i="7"/>
  <c r="D682" i="7"/>
  <c r="D730" i="7"/>
  <c r="D786" i="7"/>
  <c r="D842" i="7"/>
  <c r="D890" i="7"/>
  <c r="D938" i="7"/>
  <c r="D986" i="7"/>
  <c r="D48" i="7"/>
  <c r="D112" i="7"/>
  <c r="D176" i="7"/>
  <c r="D240" i="7"/>
  <c r="D304" i="7"/>
  <c r="D368" i="7"/>
  <c r="D432" i="7"/>
  <c r="D496" i="7"/>
  <c r="D560" i="7"/>
  <c r="D624" i="7"/>
  <c r="D673" i="7"/>
  <c r="D681" i="7"/>
  <c r="D689" i="7"/>
  <c r="D697" i="7"/>
  <c r="D705" i="7"/>
  <c r="D713" i="7"/>
  <c r="D721" i="7"/>
  <c r="D729" i="7"/>
  <c r="D737" i="7"/>
  <c r="D745" i="7"/>
  <c r="D753" i="7"/>
  <c r="D761" i="7"/>
  <c r="D769" i="7"/>
  <c r="D777" i="7"/>
  <c r="D785" i="7"/>
  <c r="D793" i="7"/>
  <c r="D801" i="7"/>
  <c r="D809" i="7"/>
  <c r="D817" i="7"/>
  <c r="D825" i="7"/>
  <c r="D833" i="7"/>
  <c r="D841" i="7"/>
  <c r="D849" i="7"/>
  <c r="D857" i="7"/>
  <c r="D865" i="7"/>
  <c r="D873" i="7"/>
  <c r="D881" i="7"/>
  <c r="D889" i="7"/>
  <c r="D897" i="7"/>
  <c r="D905" i="7"/>
  <c r="D913" i="7"/>
  <c r="D921" i="7"/>
  <c r="D929" i="7"/>
  <c r="D937" i="7"/>
  <c r="D945" i="7"/>
  <c r="D953" i="7"/>
  <c r="D961" i="7"/>
  <c r="D969" i="7"/>
  <c r="D977" i="7"/>
  <c r="D985" i="7"/>
  <c r="D993" i="7"/>
  <c r="D1001" i="7"/>
  <c r="D10" i="7"/>
  <c r="D120" i="7"/>
  <c r="D698" i="7"/>
  <c r="D762" i="7"/>
  <c r="D810" i="7"/>
  <c r="D858" i="7"/>
  <c r="D914" i="7"/>
  <c r="D970" i="7"/>
  <c r="D109" i="5"/>
  <c r="D160" i="5"/>
  <c r="D200" i="5"/>
  <c r="D157" i="5"/>
  <c r="D124" i="5"/>
  <c r="D107" i="5"/>
  <c r="D1481" i="5"/>
  <c r="D178" i="5"/>
  <c r="D189" i="5"/>
  <c r="D180" i="5"/>
  <c r="D133" i="5"/>
  <c r="D194" i="5"/>
  <c r="D141" i="5"/>
  <c r="D202" i="5"/>
  <c r="D171" i="5"/>
  <c r="D146" i="5"/>
  <c r="D144" i="5"/>
  <c r="D169" i="5"/>
  <c r="D193" i="5"/>
  <c r="D181" i="5"/>
  <c r="D164" i="5"/>
  <c r="D118" i="5"/>
  <c r="D131" i="5"/>
  <c r="D197" i="5"/>
  <c r="D196" i="5"/>
  <c r="D205" i="5"/>
  <c r="D204" i="5"/>
  <c r="D149" i="5"/>
  <c r="D108" i="5"/>
  <c r="D150" i="5"/>
  <c r="D163" i="5"/>
  <c r="D170" i="5"/>
  <c r="D110" i="5"/>
  <c r="D123" i="5"/>
  <c r="D182" i="5"/>
  <c r="D195" i="5"/>
  <c r="D126" i="5"/>
  <c r="D139" i="5"/>
  <c r="D134" i="5"/>
  <c r="D147" i="5"/>
  <c r="D128" i="5"/>
  <c r="D137" i="5"/>
  <c r="D120" i="5"/>
  <c r="D156" i="5"/>
  <c r="D148" i="5"/>
  <c r="D174" i="5"/>
  <c r="D187" i="5"/>
  <c r="D153" i="5"/>
  <c r="D145" i="5"/>
  <c r="D190" i="5"/>
  <c r="D203" i="5"/>
  <c r="D198" i="5"/>
  <c r="D116" i="5"/>
  <c r="D119" i="5"/>
  <c r="D165" i="5"/>
  <c r="D121" i="5"/>
  <c r="D192" i="5"/>
  <c r="D188" i="5"/>
  <c r="D112" i="5"/>
  <c r="D140" i="5"/>
  <c r="D122" i="5"/>
  <c r="D173" i="5"/>
  <c r="D152" i="5"/>
  <c r="D172" i="5"/>
  <c r="D176" i="5"/>
  <c r="D183" i="5"/>
  <c r="D161" i="5"/>
  <c r="D154" i="5"/>
  <c r="D143" i="5"/>
  <c r="D199" i="5"/>
  <c r="D114" i="5"/>
  <c r="D166" i="5"/>
  <c r="D186" i="5"/>
  <c r="D125" i="5"/>
  <c r="D130" i="5"/>
  <c r="D117" i="5"/>
  <c r="D138" i="5"/>
  <c r="D142" i="5"/>
  <c r="D115" i="5"/>
  <c r="D168" i="5"/>
  <c r="D206" i="5"/>
  <c r="D179" i="5"/>
  <c r="D201" i="5"/>
  <c r="D155" i="5"/>
  <c r="D113" i="5"/>
  <c r="D185" i="5"/>
  <c r="D132" i="5"/>
  <c r="D151" i="5"/>
  <c r="D167" i="5"/>
  <c r="D127" i="5"/>
  <c r="D129" i="5"/>
  <c r="D177" i="5"/>
  <c r="D162" i="5"/>
  <c r="D159" i="5"/>
  <c r="D111" i="5"/>
  <c r="D184" i="5"/>
  <c r="D136" i="5"/>
  <c r="D175" i="5"/>
  <c r="D191" i="5"/>
  <c r="D158" i="5"/>
  <c r="D135" i="5"/>
  <c r="D25" i="5"/>
  <c r="D89" i="5"/>
  <c r="D42" i="5"/>
  <c r="D106" i="5"/>
  <c r="D59" i="5"/>
  <c r="D12" i="5"/>
  <c r="D76" i="5"/>
  <c r="D45" i="5"/>
  <c r="D64" i="5"/>
  <c r="D70" i="5"/>
  <c r="D48" i="5"/>
  <c r="D63" i="5"/>
  <c r="D96" i="5"/>
  <c r="D1005" i="5"/>
  <c r="D991" i="5"/>
  <c r="D927" i="5"/>
  <c r="D966" i="5"/>
  <c r="D1004" i="5"/>
  <c r="D65" i="5"/>
  <c r="D18" i="5"/>
  <c r="D82" i="5"/>
  <c r="D35" i="5"/>
  <c r="D99" i="5"/>
  <c r="D52" i="5"/>
  <c r="D21" i="5"/>
  <c r="D85" i="5"/>
  <c r="D73" i="5"/>
  <c r="D26" i="5"/>
  <c r="D90" i="5"/>
  <c r="D43" i="5"/>
  <c r="D40" i="5"/>
  <c r="D60" i="5"/>
  <c r="D29" i="5"/>
  <c r="D17" i="5"/>
  <c r="D81" i="5"/>
  <c r="D34" i="5"/>
  <c r="D98" i="5"/>
  <c r="D51" i="5"/>
  <c r="D104" i="5"/>
  <c r="D68" i="5"/>
  <c r="D37" i="5"/>
  <c r="D940" i="5"/>
  <c r="D979" i="5"/>
  <c r="D915" i="5"/>
  <c r="D946" i="5"/>
  <c r="D977" i="5"/>
  <c r="D913" i="5"/>
  <c r="D944" i="5"/>
  <c r="D1045" i="5"/>
  <c r="D1061" i="5"/>
  <c r="D1047" i="5"/>
  <c r="D1078" i="5"/>
  <c r="D1014" i="5"/>
  <c r="D1044" i="5"/>
  <c r="D1083" i="5"/>
  <c r="D1019" i="5"/>
  <c r="D1058" i="5"/>
  <c r="D1097" i="5"/>
  <c r="D1033" i="5"/>
  <c r="D1072" i="5"/>
  <c r="D1008" i="5"/>
  <c r="D845" i="5"/>
  <c r="D821" i="5"/>
  <c r="D900" i="5"/>
  <c r="D879" i="5"/>
  <c r="D815" i="5"/>
  <c r="D830" i="5"/>
  <c r="D844" i="5"/>
  <c r="D859" i="5"/>
  <c r="D874" i="5"/>
  <c r="D810" i="5"/>
  <c r="D825" i="5"/>
  <c r="D840" i="5"/>
  <c r="D720" i="5"/>
  <c r="D736" i="5"/>
  <c r="D746" i="5"/>
  <c r="D777" i="5"/>
  <c r="D713" i="5"/>
  <c r="D743" i="5"/>
  <c r="D782" i="5"/>
  <c r="D718" i="5"/>
  <c r="D757" i="5"/>
  <c r="D796" i="5"/>
  <c r="D732" i="5"/>
  <c r="D771" i="5"/>
  <c r="D1453" i="5"/>
  <c r="D1485" i="5"/>
  <c r="D1471" i="5"/>
  <c r="D1502" i="5"/>
  <c r="D1438" i="5"/>
  <c r="D1468" i="5"/>
  <c r="D1407" i="5"/>
  <c r="D1443" i="5"/>
  <c r="D1482" i="5"/>
  <c r="D1418" i="5"/>
  <c r="D1449" i="5"/>
  <c r="D1488" i="5"/>
  <c r="D1424" i="5"/>
  <c r="D688" i="5"/>
  <c r="D706" i="5"/>
  <c r="D642" i="5"/>
  <c r="D681" i="5"/>
  <c r="D617" i="5"/>
  <c r="D655" i="5"/>
  <c r="D686" i="5"/>
  <c r="D622" i="5"/>
  <c r="D653" i="5"/>
  <c r="D684" i="5"/>
  <c r="D620" i="5"/>
  <c r="D659" i="5"/>
  <c r="D1317" i="5"/>
  <c r="D1357" i="5"/>
  <c r="D1375" i="5"/>
  <c r="D1311" i="5"/>
  <c r="D1350" i="5"/>
  <c r="D1388" i="5"/>
  <c r="D1324" i="5"/>
  <c r="D1363" i="5"/>
  <c r="D1394" i="5"/>
  <c r="D1330" i="5"/>
  <c r="D1361" i="5"/>
  <c r="D1392" i="5"/>
  <c r="D1328" i="5"/>
  <c r="D560" i="5"/>
  <c r="D594" i="5"/>
  <c r="D530" i="5"/>
  <c r="D33" i="5"/>
  <c r="D97" i="5"/>
  <c r="D50" i="5"/>
  <c r="D80" i="5"/>
  <c r="D67" i="5"/>
  <c r="D20" i="5"/>
  <c r="D84" i="5"/>
  <c r="D53" i="5"/>
  <c r="D41" i="5"/>
  <c r="D105" i="5"/>
  <c r="D58" i="5"/>
  <c r="D11" i="5"/>
  <c r="D75" i="5"/>
  <c r="D28" i="5"/>
  <c r="D92" i="5"/>
  <c r="D61" i="5"/>
  <c r="D49" i="5"/>
  <c r="D88" i="5"/>
  <c r="D66" i="5"/>
  <c r="D19" i="5"/>
  <c r="D83" i="5"/>
  <c r="D36" i="5"/>
  <c r="D100" i="5"/>
  <c r="D69" i="5"/>
  <c r="D57" i="5"/>
  <c r="D10" i="5"/>
  <c r="D74" i="5"/>
  <c r="D27" i="5"/>
  <c r="D91" i="5"/>
  <c r="D44" i="5"/>
  <c r="D13" i="5"/>
  <c r="D77" i="5"/>
  <c r="D14" i="5"/>
  <c r="D78" i="5"/>
  <c r="D72" i="5"/>
  <c r="D71" i="5"/>
  <c r="D965" i="5"/>
  <c r="D941" i="5"/>
  <c r="D983" i="5"/>
  <c r="D919" i="5"/>
  <c r="D958" i="5"/>
  <c r="D996" i="5"/>
  <c r="D932" i="5"/>
  <c r="D971" i="5"/>
  <c r="D1002" i="5"/>
  <c r="D938" i="5"/>
  <c r="D969" i="5"/>
  <c r="D1000" i="5"/>
  <c r="D936" i="5"/>
  <c r="D1093" i="5"/>
  <c r="D1103" i="5"/>
  <c r="D1039" i="5"/>
  <c r="D1070" i="5"/>
  <c r="D1100" i="5"/>
  <c r="D1036" i="5"/>
  <c r="D1075" i="5"/>
  <c r="D1011" i="5"/>
  <c r="D1050" i="5"/>
  <c r="D1089" i="5"/>
  <c r="D1025" i="5"/>
  <c r="D1064" i="5"/>
  <c r="D904" i="5"/>
  <c r="D905" i="5"/>
  <c r="D902" i="5"/>
  <c r="D892" i="5"/>
  <c r="D871" i="5"/>
  <c r="D886" i="5"/>
  <c r="D822" i="5"/>
  <c r="D836" i="5"/>
  <c r="D851" i="5"/>
  <c r="D866" i="5"/>
  <c r="D881" i="5"/>
  <c r="D817" i="5"/>
  <c r="D832" i="5"/>
  <c r="D712" i="5"/>
  <c r="D802" i="5"/>
  <c r="D738" i="5"/>
  <c r="D769" i="5"/>
  <c r="D799" i="5"/>
  <c r="D735" i="5"/>
  <c r="D774" i="5"/>
  <c r="D710" i="5"/>
  <c r="D749" i="5"/>
  <c r="D788" i="5"/>
  <c r="D724" i="5"/>
  <c r="D763" i="5"/>
  <c r="D1469" i="5"/>
  <c r="D1421" i="5"/>
  <c r="D22" i="5"/>
  <c r="D86" i="5"/>
  <c r="D15" i="5"/>
  <c r="D79" i="5"/>
  <c r="D981" i="5"/>
  <c r="D997" i="5"/>
  <c r="D975" i="5"/>
  <c r="D911" i="5"/>
  <c r="D950" i="5"/>
  <c r="D988" i="5"/>
  <c r="D924" i="5"/>
  <c r="D963" i="5"/>
  <c r="D994" i="5"/>
  <c r="D930" i="5"/>
  <c r="D961" i="5"/>
  <c r="D992" i="5"/>
  <c r="D928" i="5"/>
  <c r="D1029" i="5"/>
  <c r="D1095" i="5"/>
  <c r="D1031" i="5"/>
  <c r="D1062" i="5"/>
  <c r="D1092" i="5"/>
  <c r="D1028" i="5"/>
  <c r="D1067" i="5"/>
  <c r="D1106" i="5"/>
  <c r="D1042" i="5"/>
  <c r="D1081" i="5"/>
  <c r="D1017" i="5"/>
  <c r="D1056" i="5"/>
  <c r="D896" i="5"/>
  <c r="D897" i="5"/>
  <c r="D894" i="5"/>
  <c r="D861" i="5"/>
  <c r="D863" i="5"/>
  <c r="D878" i="5"/>
  <c r="D814" i="5"/>
  <c r="D828" i="5"/>
  <c r="D843" i="5"/>
  <c r="D858" i="5"/>
  <c r="D873" i="5"/>
  <c r="D809" i="5"/>
  <c r="D824" i="5"/>
  <c r="D768" i="5"/>
  <c r="D794" i="5"/>
  <c r="D730" i="5"/>
  <c r="D761" i="5"/>
  <c r="D791" i="5"/>
  <c r="D727" i="5"/>
  <c r="D766" i="5"/>
  <c r="D805" i="5"/>
  <c r="D741" i="5"/>
  <c r="D780" i="5"/>
  <c r="D716" i="5"/>
  <c r="D30" i="5"/>
  <c r="D94" i="5"/>
  <c r="D23" i="5"/>
  <c r="D87" i="5"/>
  <c r="D917" i="5"/>
  <c r="D933" i="5"/>
  <c r="D967" i="5"/>
  <c r="D1006" i="5"/>
  <c r="D942" i="5"/>
  <c r="D980" i="5"/>
  <c r="D916" i="5"/>
  <c r="D955" i="5"/>
  <c r="D986" i="5"/>
  <c r="D922" i="5"/>
  <c r="D953" i="5"/>
  <c r="D984" i="5"/>
  <c r="D920" i="5"/>
  <c r="D1085" i="5"/>
  <c r="D1087" i="5"/>
  <c r="D1023" i="5"/>
  <c r="D1054" i="5"/>
  <c r="D1084" i="5"/>
  <c r="D1020" i="5"/>
  <c r="D1059" i="5"/>
  <c r="D1098" i="5"/>
  <c r="D1034" i="5"/>
  <c r="D1073" i="5"/>
  <c r="D1009" i="5"/>
  <c r="D1048" i="5"/>
  <c r="D888" i="5"/>
  <c r="D889" i="5"/>
  <c r="D877" i="5"/>
  <c r="D807" i="5"/>
  <c r="D855" i="5"/>
  <c r="D870" i="5"/>
  <c r="D884" i="5"/>
  <c r="D820" i="5"/>
  <c r="D835" i="5"/>
  <c r="D850" i="5"/>
  <c r="D865" i="5"/>
  <c r="D880" i="5"/>
  <c r="D816" i="5"/>
  <c r="D760" i="5"/>
  <c r="D786" i="5"/>
  <c r="D722" i="5"/>
  <c r="D753" i="5"/>
  <c r="D783" i="5"/>
  <c r="D719" i="5"/>
  <c r="D758" i="5"/>
  <c r="D797" i="5"/>
  <c r="D733" i="5"/>
  <c r="D772" i="5"/>
  <c r="D708" i="5"/>
  <c r="D38" i="5"/>
  <c r="D102" i="5"/>
  <c r="D31" i="5"/>
  <c r="D95" i="5"/>
  <c r="D973" i="5"/>
  <c r="D989" i="5"/>
  <c r="D959" i="5"/>
  <c r="D998" i="5"/>
  <c r="D934" i="5"/>
  <c r="D972" i="5"/>
  <c r="D908" i="5"/>
  <c r="D947" i="5"/>
  <c r="D978" i="5"/>
  <c r="D914" i="5"/>
  <c r="D945" i="5"/>
  <c r="D976" i="5"/>
  <c r="D912" i="5"/>
  <c r="D1021" i="5"/>
  <c r="D1079" i="5"/>
  <c r="D1015" i="5"/>
  <c r="D1046" i="5"/>
  <c r="D1076" i="5"/>
  <c r="D1012" i="5"/>
  <c r="D1051" i="5"/>
  <c r="D1090" i="5"/>
  <c r="D1026" i="5"/>
  <c r="D1065" i="5"/>
  <c r="D1104" i="5"/>
  <c r="D1040" i="5"/>
  <c r="D829" i="5"/>
  <c r="D837" i="5"/>
  <c r="D813" i="5"/>
  <c r="D899" i="5"/>
  <c r="D847" i="5"/>
  <c r="D862" i="5"/>
  <c r="D876" i="5"/>
  <c r="D812" i="5"/>
  <c r="D827" i="5"/>
  <c r="D842" i="5"/>
  <c r="D857" i="5"/>
  <c r="D872" i="5"/>
  <c r="D808" i="5"/>
  <c r="D752" i="5"/>
  <c r="D778" i="5"/>
  <c r="D714" i="5"/>
  <c r="D745" i="5"/>
  <c r="D775" i="5"/>
  <c r="D711" i="5"/>
  <c r="D750" i="5"/>
  <c r="D789" i="5"/>
  <c r="D725" i="5"/>
  <c r="D764" i="5"/>
  <c r="D803" i="5"/>
  <c r="D739" i="5"/>
  <c r="D1501" i="5"/>
  <c r="D1503" i="5"/>
  <c r="D1439" i="5"/>
  <c r="D1470" i="5"/>
  <c r="D1500" i="5"/>
  <c r="D1436" i="5"/>
  <c r="D1475" i="5"/>
  <c r="D1411" i="5"/>
  <c r="D1450" i="5"/>
  <c r="D1489" i="5"/>
  <c r="D1417" i="5"/>
  <c r="D1456" i="5"/>
  <c r="D648" i="5"/>
  <c r="D616" i="5"/>
  <c r="D674" i="5"/>
  <c r="D610" i="5"/>
  <c r="D649" i="5"/>
  <c r="D687" i="5"/>
  <c r="D623" i="5"/>
  <c r="D654" i="5"/>
  <c r="D685" i="5"/>
  <c r="D621" i="5"/>
  <c r="D652" i="5"/>
  <c r="D691" i="5"/>
  <c r="D627" i="5"/>
  <c r="D1325" i="5"/>
  <c r="D1307" i="5"/>
  <c r="D1343" i="5"/>
  <c r="D1382" i="5"/>
  <c r="D1318" i="5"/>
  <c r="D1356" i="5"/>
  <c r="D46" i="5"/>
  <c r="D8" i="5"/>
  <c r="D39" i="5"/>
  <c r="D103" i="5"/>
  <c r="D909" i="5"/>
  <c r="D925" i="5"/>
  <c r="D951" i="5"/>
  <c r="D990" i="5"/>
  <c r="D926" i="5"/>
  <c r="D964" i="5"/>
  <c r="D1003" i="5"/>
  <c r="D939" i="5"/>
  <c r="D970" i="5"/>
  <c r="D1001" i="5"/>
  <c r="D937" i="5"/>
  <c r="D968" i="5"/>
  <c r="D1101" i="5"/>
  <c r="D1077" i="5"/>
  <c r="D1071" i="5"/>
  <c r="D1102" i="5"/>
  <c r="D1038" i="5"/>
  <c r="D1068" i="5"/>
  <c r="D1007" i="5"/>
  <c r="D1043" i="5"/>
  <c r="D1082" i="5"/>
  <c r="D1018" i="5"/>
  <c r="D1057" i="5"/>
  <c r="D1096" i="5"/>
  <c r="D1032" i="5"/>
  <c r="D906" i="5"/>
  <c r="D903" i="5"/>
  <c r="D901" i="5"/>
  <c r="D891" i="5"/>
  <c r="D839" i="5"/>
  <c r="D854" i="5"/>
  <c r="D868" i="5"/>
  <c r="D883" i="5"/>
  <c r="D819" i="5"/>
  <c r="D834" i="5"/>
  <c r="D849" i="5"/>
  <c r="D864" i="5"/>
  <c r="D792" i="5"/>
  <c r="D776" i="5"/>
  <c r="D770" i="5"/>
  <c r="D801" i="5"/>
  <c r="D737" i="5"/>
  <c r="D767" i="5"/>
  <c r="D806" i="5"/>
  <c r="D742" i="5"/>
  <c r="D781" i="5"/>
  <c r="D717" i="5"/>
  <c r="D756" i="5"/>
  <c r="D795" i="5"/>
  <c r="D731" i="5"/>
  <c r="D1437" i="5"/>
  <c r="D1495" i="5"/>
  <c r="D1431" i="5"/>
  <c r="D1462" i="5"/>
  <c r="D1492" i="5"/>
  <c r="D1428" i="5"/>
  <c r="D1467" i="5"/>
  <c r="D1506" i="5"/>
  <c r="D1442" i="5"/>
  <c r="D1473" i="5"/>
  <c r="D1409" i="5"/>
  <c r="D1448" i="5"/>
  <c r="D696" i="5"/>
  <c r="D672" i="5"/>
  <c r="D666" i="5"/>
  <c r="D705" i="5"/>
  <c r="D641" i="5"/>
  <c r="D679" i="5"/>
  <c r="D615" i="5"/>
  <c r="D646" i="5"/>
  <c r="D677" i="5"/>
  <c r="D613" i="5"/>
  <c r="D644" i="5"/>
  <c r="D683" i="5"/>
  <c r="D619" i="5"/>
  <c r="D1373" i="5"/>
  <c r="D1399" i="5"/>
  <c r="D1335" i="5"/>
  <c r="D1374" i="5"/>
  <c r="D1310" i="5"/>
  <c r="D93" i="5"/>
  <c r="D54" i="5"/>
  <c r="D24" i="5"/>
  <c r="D47" i="5"/>
  <c r="D16" i="5"/>
  <c r="D957" i="5"/>
  <c r="D907" i="5"/>
  <c r="D943" i="5"/>
  <c r="D982" i="5"/>
  <c r="D918" i="5"/>
  <c r="D956" i="5"/>
  <c r="D995" i="5"/>
  <c r="D931" i="5"/>
  <c r="D962" i="5"/>
  <c r="D993" i="5"/>
  <c r="D929" i="5"/>
  <c r="D960" i="5"/>
  <c r="D1037" i="5"/>
  <c r="D1013" i="5"/>
  <c r="D1063" i="5"/>
  <c r="D1094" i="5"/>
  <c r="D1030" i="5"/>
  <c r="D1060" i="5"/>
  <c r="D1099" i="5"/>
  <c r="D1035" i="5"/>
  <c r="D1074" i="5"/>
  <c r="D1010" i="5"/>
  <c r="D1049" i="5"/>
  <c r="D1088" i="5"/>
  <c r="D1024" i="5"/>
  <c r="D898" i="5"/>
  <c r="D895" i="5"/>
  <c r="D893" i="5"/>
  <c r="D853" i="5"/>
  <c r="D831" i="5"/>
  <c r="D846" i="5"/>
  <c r="D860" i="5"/>
  <c r="D875" i="5"/>
  <c r="D811" i="5"/>
  <c r="D826" i="5"/>
  <c r="D841" i="5"/>
  <c r="D856" i="5"/>
  <c r="D728" i="5"/>
  <c r="D744" i="5"/>
  <c r="D762" i="5"/>
  <c r="D793" i="5"/>
  <c r="D729" i="5"/>
  <c r="D759" i="5"/>
  <c r="D798" i="5"/>
  <c r="D734" i="5"/>
  <c r="D773" i="5"/>
  <c r="D709" i="5"/>
  <c r="D748" i="5"/>
  <c r="D787" i="5"/>
  <c r="D101" i="5"/>
  <c r="D62" i="5"/>
  <c r="D32" i="5"/>
  <c r="D55" i="5"/>
  <c r="D56" i="5"/>
  <c r="D949" i="5"/>
  <c r="D999" i="5"/>
  <c r="D935" i="5"/>
  <c r="D974" i="5"/>
  <c r="D910" i="5"/>
  <c r="D948" i="5"/>
  <c r="D987" i="5"/>
  <c r="D923" i="5"/>
  <c r="D954" i="5"/>
  <c r="D985" i="5"/>
  <c r="D921" i="5"/>
  <c r="D952" i="5"/>
  <c r="D1053" i="5"/>
  <c r="D1069" i="5"/>
  <c r="D1055" i="5"/>
  <c r="D1086" i="5"/>
  <c r="D1022" i="5"/>
  <c r="D1052" i="5"/>
  <c r="D1091" i="5"/>
  <c r="D1027" i="5"/>
  <c r="D1066" i="5"/>
  <c r="D1105" i="5"/>
  <c r="D1041" i="5"/>
  <c r="D1080" i="5"/>
  <c r="D1016" i="5"/>
  <c r="D890" i="5"/>
  <c r="D885" i="5"/>
  <c r="D869" i="5"/>
  <c r="D887" i="5"/>
  <c r="D823" i="5"/>
  <c r="D838" i="5"/>
  <c r="D852" i="5"/>
  <c r="D867" i="5"/>
  <c r="D882" i="5"/>
  <c r="D818" i="5"/>
  <c r="D833" i="5"/>
  <c r="D848" i="5"/>
  <c r="D784" i="5"/>
  <c r="D800" i="5"/>
  <c r="D754" i="5"/>
  <c r="D785" i="5"/>
  <c r="D721" i="5"/>
  <c r="D751" i="5"/>
  <c r="D790" i="5"/>
  <c r="D726" i="5"/>
  <c r="D765" i="5"/>
  <c r="D804" i="5"/>
  <c r="D740" i="5"/>
  <c r="D779" i="5"/>
  <c r="D723" i="5"/>
  <c r="D1493" i="5"/>
  <c r="D1487" i="5"/>
  <c r="D1423" i="5"/>
  <c r="D1454" i="5"/>
  <c r="D1484" i="5"/>
  <c r="D1420" i="5"/>
  <c r="D1459" i="5"/>
  <c r="D1498" i="5"/>
  <c r="D1434" i="5"/>
  <c r="D1465" i="5"/>
  <c r="D1504" i="5"/>
  <c r="D1440" i="5"/>
  <c r="D632" i="5"/>
  <c r="D608" i="5"/>
  <c r="D658" i="5"/>
  <c r="D697" i="5"/>
  <c r="D633" i="5"/>
  <c r="D671" i="5"/>
  <c r="D702" i="5"/>
  <c r="D638" i="5"/>
  <c r="D669" i="5"/>
  <c r="D700" i="5"/>
  <c r="D636" i="5"/>
  <c r="D675" i="5"/>
  <c r="D611" i="5"/>
  <c r="D1309" i="5"/>
  <c r="D1391" i="5"/>
  <c r="D1327" i="5"/>
  <c r="D1366" i="5"/>
  <c r="D1404" i="5"/>
  <c r="D1340" i="5"/>
  <c r="D1379" i="5"/>
  <c r="D1315" i="5"/>
  <c r="D1346" i="5"/>
  <c r="D1377" i="5"/>
  <c r="D1313" i="5"/>
  <c r="D1344" i="5"/>
  <c r="D512" i="5"/>
  <c r="D528" i="5"/>
  <c r="D546" i="5"/>
  <c r="D715" i="5"/>
  <c r="D1429" i="5"/>
  <c r="D1479" i="5"/>
  <c r="D1415" i="5"/>
  <c r="D1446" i="5"/>
  <c r="D1476" i="5"/>
  <c r="D1412" i="5"/>
  <c r="D1451" i="5"/>
  <c r="D1490" i="5"/>
  <c r="D1426" i="5"/>
  <c r="D1457" i="5"/>
  <c r="D1496" i="5"/>
  <c r="D1432" i="5"/>
  <c r="D640" i="5"/>
  <c r="D664" i="5"/>
  <c r="D650" i="5"/>
  <c r="D689" i="5"/>
  <c r="D625" i="5"/>
  <c r="D663" i="5"/>
  <c r="D694" i="5"/>
  <c r="D630" i="5"/>
  <c r="D661" i="5"/>
  <c r="D692" i="5"/>
  <c r="D628" i="5"/>
  <c r="D667" i="5"/>
  <c r="D1381" i="5"/>
  <c r="D1365" i="5"/>
  <c r="D1383" i="5"/>
  <c r="D1319" i="5"/>
  <c r="D1358" i="5"/>
  <c r="D1396" i="5"/>
  <c r="D1332" i="5"/>
  <c r="D1371" i="5"/>
  <c r="D1402" i="5"/>
  <c r="D1338" i="5"/>
  <c r="D1369" i="5"/>
  <c r="D1400" i="5"/>
  <c r="D1336" i="5"/>
  <c r="D568" i="5"/>
  <c r="D602" i="5"/>
  <c r="D538" i="5"/>
  <c r="D1463" i="5"/>
  <c r="D1494" i="5"/>
  <c r="D1430" i="5"/>
  <c r="D1460" i="5"/>
  <c r="D1499" i="5"/>
  <c r="D1435" i="5"/>
  <c r="D1474" i="5"/>
  <c r="D1410" i="5"/>
  <c r="D1441" i="5"/>
  <c r="D1480" i="5"/>
  <c r="D1416" i="5"/>
  <c r="D624" i="5"/>
  <c r="D698" i="5"/>
  <c r="D634" i="5"/>
  <c r="D673" i="5"/>
  <c r="D609" i="5"/>
  <c r="D647" i="5"/>
  <c r="D678" i="5"/>
  <c r="D614" i="5"/>
  <c r="D645" i="5"/>
  <c r="D676" i="5"/>
  <c r="D612" i="5"/>
  <c r="D651" i="5"/>
  <c r="D1397" i="5"/>
  <c r="D1349" i="5"/>
  <c r="D1367" i="5"/>
  <c r="D1406" i="5"/>
  <c r="D1342" i="5"/>
  <c r="D1380" i="5"/>
  <c r="D1316" i="5"/>
  <c r="D1355" i="5"/>
  <c r="D1386" i="5"/>
  <c r="D1322" i="5"/>
  <c r="D1353" i="5"/>
  <c r="D1384" i="5"/>
  <c r="D1320" i="5"/>
  <c r="D552" i="5"/>
  <c r="D586" i="5"/>
  <c r="D522" i="5"/>
  <c r="D755" i="5"/>
  <c r="D1461" i="5"/>
  <c r="D1477" i="5"/>
  <c r="D1455" i="5"/>
  <c r="D1486" i="5"/>
  <c r="D1422" i="5"/>
  <c r="D1452" i="5"/>
  <c r="D1491" i="5"/>
  <c r="D1427" i="5"/>
  <c r="D1466" i="5"/>
  <c r="D1505" i="5"/>
  <c r="D1433" i="5"/>
  <c r="D1472" i="5"/>
  <c r="D1408" i="5"/>
  <c r="D704" i="5"/>
  <c r="D690" i="5"/>
  <c r="D626" i="5"/>
  <c r="D665" i="5"/>
  <c r="D703" i="5"/>
  <c r="D639" i="5"/>
  <c r="D670" i="5"/>
  <c r="D701" i="5"/>
  <c r="D637" i="5"/>
  <c r="D668" i="5"/>
  <c r="D607" i="5"/>
  <c r="D643" i="5"/>
  <c r="D1333" i="5"/>
  <c r="D1405" i="5"/>
  <c r="D1359" i="5"/>
  <c r="D1398" i="5"/>
  <c r="D1334" i="5"/>
  <c r="D1372" i="5"/>
  <c r="D1308" i="5"/>
  <c r="D1347" i="5"/>
  <c r="D1378" i="5"/>
  <c r="D1314" i="5"/>
  <c r="D1345" i="5"/>
  <c r="D1376" i="5"/>
  <c r="D1312" i="5"/>
  <c r="D544" i="5"/>
  <c r="D578" i="5"/>
  <c r="D747" i="5"/>
  <c r="D1445" i="5"/>
  <c r="D1413" i="5"/>
  <c r="D1447" i="5"/>
  <c r="D1478" i="5"/>
  <c r="D1414" i="5"/>
  <c r="D1444" i="5"/>
  <c r="D1483" i="5"/>
  <c r="D1419" i="5"/>
  <c r="D1458" i="5"/>
  <c r="D1497" i="5"/>
  <c r="D1425" i="5"/>
  <c r="D1464" i="5"/>
  <c r="D656" i="5"/>
  <c r="D680" i="5"/>
  <c r="D682" i="5"/>
  <c r="D618" i="5"/>
  <c r="D657" i="5"/>
  <c r="D695" i="5"/>
  <c r="D631" i="5"/>
  <c r="D662" i="5"/>
  <c r="D693" i="5"/>
  <c r="D629" i="5"/>
  <c r="D660" i="5"/>
  <c r="D699" i="5"/>
  <c r="D635" i="5"/>
  <c r="D1389" i="5"/>
  <c r="D1341" i="5"/>
  <c r="D1351" i="5"/>
  <c r="D1390" i="5"/>
  <c r="D1326" i="5"/>
  <c r="D1364" i="5"/>
  <c r="D1403" i="5"/>
  <c r="D1339" i="5"/>
  <c r="D1370" i="5"/>
  <c r="D1401" i="5"/>
  <c r="D1337" i="5"/>
  <c r="D1368" i="5"/>
  <c r="D584" i="5"/>
  <c r="D600" i="5"/>
  <c r="D570" i="5"/>
  <c r="D1395" i="5"/>
  <c r="D1331" i="5"/>
  <c r="D1362" i="5"/>
  <c r="D1393" i="5"/>
  <c r="D1329" i="5"/>
  <c r="D1360" i="5"/>
  <c r="D520" i="5"/>
  <c r="D536" i="5"/>
  <c r="D562" i="5"/>
  <c r="D593" i="5"/>
  <c r="D529" i="5"/>
  <c r="D567" i="5"/>
  <c r="D606" i="5"/>
  <c r="D542" i="5"/>
  <c r="D581" i="5"/>
  <c r="D517" i="5"/>
  <c r="D556" i="5"/>
  <c r="D595" i="5"/>
  <c r="D531" i="5"/>
  <c r="D1117" i="5"/>
  <c r="D1107" i="5"/>
  <c r="D1143" i="5"/>
  <c r="D1182" i="5"/>
  <c r="D1118" i="5"/>
  <c r="D1156" i="5"/>
  <c r="D1195" i="5"/>
  <c r="D1131" i="5"/>
  <c r="D1162" i="5"/>
  <c r="D1193" i="5"/>
  <c r="D1129" i="5"/>
  <c r="D1160" i="5"/>
  <c r="D1261" i="5"/>
  <c r="D1277" i="5"/>
  <c r="D1263" i="5"/>
  <c r="D1294" i="5"/>
  <c r="D1230" i="5"/>
  <c r="D1260" i="5"/>
  <c r="D1299" i="5"/>
  <c r="D1235" i="5"/>
  <c r="D1274" i="5"/>
  <c r="D1210" i="5"/>
  <c r="D1249" i="5"/>
  <c r="D1288" i="5"/>
  <c r="D1224" i="5"/>
  <c r="D432" i="5"/>
  <c r="D506" i="5"/>
  <c r="D442" i="5"/>
  <c r="D481" i="5"/>
  <c r="D417" i="5"/>
  <c r="D455" i="5"/>
  <c r="D486" i="5"/>
  <c r="D422" i="5"/>
  <c r="D453" i="5"/>
  <c r="D484" i="5"/>
  <c r="D420" i="5"/>
  <c r="D459" i="5"/>
  <c r="D312" i="5"/>
  <c r="D328" i="5"/>
  <c r="D362" i="5"/>
  <c r="D393" i="5"/>
  <c r="D329" i="5"/>
  <c r="D367" i="5"/>
  <c r="D406" i="5"/>
  <c r="D342" i="5"/>
  <c r="D381" i="5"/>
  <c r="D317" i="5"/>
  <c r="D356" i="5"/>
  <c r="D395" i="5"/>
  <c r="D331" i="5"/>
  <c r="D306" i="5"/>
  <c r="D282" i="5"/>
  <c r="D294" i="5"/>
  <c r="D301" i="5"/>
  <c r="D274" i="5"/>
  <c r="D210" i="5"/>
  <c r="D217" i="5"/>
  <c r="D231" i="5"/>
  <c r="D238" i="5"/>
  <c r="D245" i="5"/>
  <c r="D252" i="5"/>
  <c r="D259" i="5"/>
  <c r="D9" i="5"/>
  <c r="D1348" i="5"/>
  <c r="D1387" i="5"/>
  <c r="D1323" i="5"/>
  <c r="D1354" i="5"/>
  <c r="D1385" i="5"/>
  <c r="D1321" i="5"/>
  <c r="D1352" i="5"/>
  <c r="D576" i="5"/>
  <c r="D592" i="5"/>
  <c r="D554" i="5"/>
  <c r="D585" i="5"/>
  <c r="D521" i="5"/>
  <c r="D559" i="5"/>
  <c r="D598" i="5"/>
  <c r="D534" i="5"/>
  <c r="D573" i="5"/>
  <c r="D509" i="5"/>
  <c r="D548" i="5"/>
  <c r="D587" i="5"/>
  <c r="D523" i="5"/>
  <c r="D1165" i="5"/>
  <c r="D1199" i="5"/>
  <c r="D1135" i="5"/>
  <c r="D1174" i="5"/>
  <c r="D1110" i="5"/>
  <c r="D1148" i="5"/>
  <c r="D1187" i="5"/>
  <c r="D1123" i="5"/>
  <c r="D1154" i="5"/>
  <c r="D1185" i="5"/>
  <c r="D1121" i="5"/>
  <c r="D1152" i="5"/>
  <c r="D1253" i="5"/>
  <c r="D1213" i="5"/>
  <c r="D1255" i="5"/>
  <c r="D1286" i="5"/>
  <c r="D1222" i="5"/>
  <c r="D1252" i="5"/>
  <c r="D1291" i="5"/>
  <c r="D1227" i="5"/>
  <c r="D1266" i="5"/>
  <c r="D1305" i="5"/>
  <c r="D1241" i="5"/>
  <c r="D1280" i="5"/>
  <c r="D1216" i="5"/>
  <c r="D480" i="5"/>
  <c r="D498" i="5"/>
  <c r="D434" i="5"/>
  <c r="D473" i="5"/>
  <c r="D409" i="5"/>
  <c r="D447" i="5"/>
  <c r="D478" i="5"/>
  <c r="D414" i="5"/>
  <c r="D445" i="5"/>
  <c r="D476" i="5"/>
  <c r="D412" i="5"/>
  <c r="D451" i="5"/>
  <c r="D368" i="5"/>
  <c r="D384" i="5"/>
  <c r="D354" i="5"/>
  <c r="D385" i="5"/>
  <c r="D321" i="5"/>
  <c r="D359" i="5"/>
  <c r="D398" i="5"/>
  <c r="D334" i="5"/>
  <c r="D373" i="5"/>
  <c r="D309" i="5"/>
  <c r="D348" i="5"/>
  <c r="D387" i="5"/>
  <c r="D323" i="5"/>
  <c r="D232" i="5"/>
  <c r="D281" i="5"/>
  <c r="D286" i="5"/>
  <c r="D293" i="5"/>
  <c r="D266" i="5"/>
  <c r="D273" i="5"/>
  <c r="D209" i="5"/>
  <c r="D223" i="5"/>
  <c r="D230" i="5"/>
  <c r="D237" i="5"/>
  <c r="D244" i="5"/>
  <c r="D251" i="5"/>
  <c r="D514" i="5"/>
  <c r="D545" i="5"/>
  <c r="D583" i="5"/>
  <c r="D519" i="5"/>
  <c r="D558" i="5"/>
  <c r="D597" i="5"/>
  <c r="D533" i="5"/>
  <c r="D572" i="5"/>
  <c r="D508" i="5"/>
  <c r="D547" i="5"/>
  <c r="D1125" i="5"/>
  <c r="D1197" i="5"/>
  <c r="D1159" i="5"/>
  <c r="D1198" i="5"/>
  <c r="D1134" i="5"/>
  <c r="D1172" i="5"/>
  <c r="D1108" i="5"/>
  <c r="D1147" i="5"/>
  <c r="D1178" i="5"/>
  <c r="D1114" i="5"/>
  <c r="D1145" i="5"/>
  <c r="D1176" i="5"/>
  <c r="D1112" i="5"/>
  <c r="D1285" i="5"/>
  <c r="D1279" i="5"/>
  <c r="D1215" i="5"/>
  <c r="D1246" i="5"/>
  <c r="D1276" i="5"/>
  <c r="D1212" i="5"/>
  <c r="D1251" i="5"/>
  <c r="D1290" i="5"/>
  <c r="D1226" i="5"/>
  <c r="D1265" i="5"/>
  <c r="D1304" i="5"/>
  <c r="D1240" i="5"/>
  <c r="D488" i="5"/>
  <c r="D464" i="5"/>
  <c r="D458" i="5"/>
  <c r="D497" i="5"/>
  <c r="D433" i="5"/>
  <c r="D471" i="5"/>
  <c r="D502" i="5"/>
  <c r="D438" i="5"/>
  <c r="D469" i="5"/>
  <c r="D500" i="5"/>
  <c r="D436" i="5"/>
  <c r="D475" i="5"/>
  <c r="D411" i="5"/>
  <c r="D336" i="5"/>
  <c r="D378" i="5"/>
  <c r="D314" i="5"/>
  <c r="D345" i="5"/>
  <c r="D383" i="5"/>
  <c r="D319" i="5"/>
  <c r="D358" i="5"/>
  <c r="D397" i="5"/>
  <c r="D333" i="5"/>
  <c r="D372" i="5"/>
  <c r="D308" i="5"/>
  <c r="D347" i="5"/>
  <c r="D283" i="5"/>
  <c r="D280" i="5"/>
  <c r="D272" i="5"/>
  <c r="D295" i="5"/>
  <c r="D284" i="5"/>
  <c r="D226" i="5"/>
  <c r="D233" i="5"/>
  <c r="D247" i="5"/>
  <c r="D254" i="5"/>
  <c r="D261" i="5"/>
  <c r="D268" i="5"/>
  <c r="D275" i="5"/>
  <c r="D211" i="5"/>
  <c r="D601" i="5"/>
  <c r="D537" i="5"/>
  <c r="D575" i="5"/>
  <c r="D511" i="5"/>
  <c r="D550" i="5"/>
  <c r="D589" i="5"/>
  <c r="D525" i="5"/>
  <c r="D564" i="5"/>
  <c r="D603" i="5"/>
  <c r="D539" i="5"/>
  <c r="D1181" i="5"/>
  <c r="D1133" i="5"/>
  <c r="D1151" i="5"/>
  <c r="D1190" i="5"/>
  <c r="D1126" i="5"/>
  <c r="D1164" i="5"/>
  <c r="D1203" i="5"/>
  <c r="D1139" i="5"/>
  <c r="D1170" i="5"/>
  <c r="D1201" i="5"/>
  <c r="D1137" i="5"/>
  <c r="D1168" i="5"/>
  <c r="D1245" i="5"/>
  <c r="D1221" i="5"/>
  <c r="D1271" i="5"/>
  <c r="D1302" i="5"/>
  <c r="D1238" i="5"/>
  <c r="D1268" i="5"/>
  <c r="D1207" i="5"/>
  <c r="D1243" i="5"/>
  <c r="D1282" i="5"/>
  <c r="D1218" i="5"/>
  <c r="D1257" i="5"/>
  <c r="D1296" i="5"/>
  <c r="D1232" i="5"/>
  <c r="D424" i="5"/>
  <c r="D456" i="5"/>
  <c r="D450" i="5"/>
  <c r="D489" i="5"/>
  <c r="D425" i="5"/>
  <c r="D463" i="5"/>
  <c r="D494" i="5"/>
  <c r="D430" i="5"/>
  <c r="D461" i="5"/>
  <c r="D492" i="5"/>
  <c r="D428" i="5"/>
  <c r="D467" i="5"/>
  <c r="D376" i="5"/>
  <c r="D392" i="5"/>
  <c r="D370" i="5"/>
  <c r="D401" i="5"/>
  <c r="D337" i="5"/>
  <c r="D375" i="5"/>
  <c r="D311" i="5"/>
  <c r="D350" i="5"/>
  <c r="D389" i="5"/>
  <c r="D325" i="5"/>
  <c r="D364" i="5"/>
  <c r="D403" i="5"/>
  <c r="D339" i="5"/>
  <c r="D240" i="5"/>
  <c r="D216" i="5"/>
  <c r="D302" i="5"/>
  <c r="D287" i="5"/>
  <c r="D248" i="5"/>
  <c r="D218" i="5"/>
  <c r="D225" i="5"/>
  <c r="D239" i="5"/>
  <c r="D246" i="5"/>
  <c r="D253" i="5"/>
  <c r="D260" i="5"/>
  <c r="D267" i="5"/>
  <c r="D577" i="5"/>
  <c r="D513" i="5"/>
  <c r="D551" i="5"/>
  <c r="D590" i="5"/>
  <c r="D526" i="5"/>
  <c r="D565" i="5"/>
  <c r="D604" i="5"/>
  <c r="D540" i="5"/>
  <c r="D579" i="5"/>
  <c r="D515" i="5"/>
  <c r="D1157" i="5"/>
  <c r="D1191" i="5"/>
  <c r="D1127" i="5"/>
  <c r="D1166" i="5"/>
  <c r="D1204" i="5"/>
  <c r="D1140" i="5"/>
  <c r="D1179" i="5"/>
  <c r="D1115" i="5"/>
  <c r="D1146" i="5"/>
  <c r="D1177" i="5"/>
  <c r="D1113" i="5"/>
  <c r="D1144" i="5"/>
  <c r="D1301" i="5"/>
  <c r="D1269" i="5"/>
  <c r="D1247" i="5"/>
  <c r="D1278" i="5"/>
  <c r="D1214" i="5"/>
  <c r="D1244" i="5"/>
  <c r="D1283" i="5"/>
  <c r="D1219" i="5"/>
  <c r="D1258" i="5"/>
  <c r="D1297" i="5"/>
  <c r="D1233" i="5"/>
  <c r="D1272" i="5"/>
  <c r="D1208" i="5"/>
  <c r="D416" i="5"/>
  <c r="D490" i="5"/>
  <c r="D426" i="5"/>
  <c r="D465" i="5"/>
  <c r="D503" i="5"/>
  <c r="D439" i="5"/>
  <c r="D470" i="5"/>
  <c r="D501" i="5"/>
  <c r="D437" i="5"/>
  <c r="D468" i="5"/>
  <c r="D407" i="5"/>
  <c r="D443" i="5"/>
  <c r="D360" i="5"/>
  <c r="D320" i="5"/>
  <c r="D346" i="5"/>
  <c r="D377" i="5"/>
  <c r="D313" i="5"/>
  <c r="D351" i="5"/>
  <c r="D390" i="5"/>
  <c r="D326" i="5"/>
  <c r="D365" i="5"/>
  <c r="D404" i="5"/>
  <c r="D340" i="5"/>
  <c r="D379" i="5"/>
  <c r="D315" i="5"/>
  <c r="D290" i="5"/>
  <c r="D208" i="5"/>
  <c r="D264" i="5"/>
  <c r="D285" i="5"/>
  <c r="D258" i="5"/>
  <c r="D265" i="5"/>
  <c r="D279" i="5"/>
  <c r="D215" i="5"/>
  <c r="D222" i="5"/>
  <c r="D229" i="5"/>
  <c r="D236" i="5"/>
  <c r="D243" i="5"/>
  <c r="D569" i="5"/>
  <c r="D507" i="5"/>
  <c r="D543" i="5"/>
  <c r="D582" i="5"/>
  <c r="D518" i="5"/>
  <c r="D557" i="5"/>
  <c r="D596" i="5"/>
  <c r="D532" i="5"/>
  <c r="D571" i="5"/>
  <c r="D1109" i="5"/>
  <c r="D1149" i="5"/>
  <c r="D1183" i="5"/>
  <c r="D1119" i="5"/>
  <c r="D1158" i="5"/>
  <c r="D1196" i="5"/>
  <c r="D1132" i="5"/>
  <c r="D1171" i="5"/>
  <c r="D1202" i="5"/>
  <c r="D1138" i="5"/>
  <c r="D1169" i="5"/>
  <c r="D1200" i="5"/>
  <c r="D1136" i="5"/>
  <c r="D1237" i="5"/>
  <c r="D1303" i="5"/>
  <c r="D1239" i="5"/>
  <c r="D1270" i="5"/>
  <c r="D1300" i="5"/>
  <c r="D1236" i="5"/>
  <c r="D1275" i="5"/>
  <c r="D1211" i="5"/>
  <c r="D1250" i="5"/>
  <c r="D1289" i="5"/>
  <c r="D1225" i="5"/>
  <c r="D1264" i="5"/>
  <c r="D448" i="5"/>
  <c r="D496" i="5"/>
  <c r="D482" i="5"/>
  <c r="D418" i="5"/>
  <c r="D457" i="5"/>
  <c r="D495" i="5"/>
  <c r="D431" i="5"/>
  <c r="D462" i="5"/>
  <c r="D493" i="5"/>
  <c r="D429" i="5"/>
  <c r="D460" i="5"/>
  <c r="D499" i="5"/>
  <c r="D435" i="5"/>
  <c r="D352" i="5"/>
  <c r="D402" i="5"/>
  <c r="D338" i="5"/>
  <c r="D369" i="5"/>
  <c r="D307" i="5"/>
  <c r="D343" i="5"/>
  <c r="D382" i="5"/>
  <c r="D318" i="5"/>
  <c r="D357" i="5"/>
  <c r="D396" i="5"/>
  <c r="D332" i="5"/>
  <c r="D371" i="5"/>
  <c r="D207" i="5"/>
  <c r="D289" i="5"/>
  <c r="D298" i="5"/>
  <c r="D305" i="5"/>
  <c r="D256" i="5"/>
  <c r="D250" i="5"/>
  <c r="D257" i="5"/>
  <c r="D271" i="5"/>
  <c r="D278" i="5"/>
  <c r="D214" i="5"/>
  <c r="D221" i="5"/>
  <c r="D228" i="5"/>
  <c r="D235" i="5"/>
  <c r="D561" i="5"/>
  <c r="D599" i="5"/>
  <c r="D535" i="5"/>
  <c r="D574" i="5"/>
  <c r="D510" i="5"/>
  <c r="D549" i="5"/>
  <c r="D588" i="5"/>
  <c r="D524" i="5"/>
  <c r="D563" i="5"/>
  <c r="D1173" i="5"/>
  <c r="D1205" i="5"/>
  <c r="D1175" i="5"/>
  <c r="D1111" i="5"/>
  <c r="D1150" i="5"/>
  <c r="D1188" i="5"/>
  <c r="D1124" i="5"/>
  <c r="D1163" i="5"/>
  <c r="D1194" i="5"/>
  <c r="D1130" i="5"/>
  <c r="D1161" i="5"/>
  <c r="D1192" i="5"/>
  <c r="D1128" i="5"/>
  <c r="D1293" i="5"/>
  <c r="D1295" i="5"/>
  <c r="D1231" i="5"/>
  <c r="D1262" i="5"/>
  <c r="D1292" i="5"/>
  <c r="D1228" i="5"/>
  <c r="D1267" i="5"/>
  <c r="D1306" i="5"/>
  <c r="D1242" i="5"/>
  <c r="D1281" i="5"/>
  <c r="D1217" i="5"/>
  <c r="D1256" i="5"/>
  <c r="D504" i="5"/>
  <c r="D472" i="5"/>
  <c r="D474" i="5"/>
  <c r="D410" i="5"/>
  <c r="D449" i="5"/>
  <c r="D487" i="5"/>
  <c r="D423" i="5"/>
  <c r="D454" i="5"/>
  <c r="D485" i="5"/>
  <c r="D421" i="5"/>
  <c r="D452" i="5"/>
  <c r="D491" i="5"/>
  <c r="D427" i="5"/>
  <c r="D344" i="5"/>
  <c r="D394" i="5"/>
  <c r="D330" i="5"/>
  <c r="D361" i="5"/>
  <c r="D399" i="5"/>
  <c r="D335" i="5"/>
  <c r="D374" i="5"/>
  <c r="D310" i="5"/>
  <c r="D349" i="5"/>
  <c r="D388" i="5"/>
  <c r="D324" i="5"/>
  <c r="D363" i="5"/>
  <c r="D299" i="5"/>
  <c r="D296" i="5"/>
  <c r="D297" i="5"/>
  <c r="D224" i="5"/>
  <c r="D300" i="5"/>
  <c r="D242" i="5"/>
  <c r="D249" i="5"/>
  <c r="D263" i="5"/>
  <c r="D270" i="5"/>
  <c r="D277" i="5"/>
  <c r="D213" i="5"/>
  <c r="D220" i="5"/>
  <c r="D227" i="5"/>
  <c r="D553" i="5"/>
  <c r="D591" i="5"/>
  <c r="D527" i="5"/>
  <c r="D566" i="5"/>
  <c r="D605" i="5"/>
  <c r="D541" i="5"/>
  <c r="D580" i="5"/>
  <c r="D516" i="5"/>
  <c r="D555" i="5"/>
  <c r="D1189" i="5"/>
  <c r="D1141" i="5"/>
  <c r="D1167" i="5"/>
  <c r="D1206" i="5"/>
  <c r="D1142" i="5"/>
  <c r="D1180" i="5"/>
  <c r="D1116" i="5"/>
  <c r="D1155" i="5"/>
  <c r="D1186" i="5"/>
  <c r="D1122" i="5"/>
  <c r="D1153" i="5"/>
  <c r="D1184" i="5"/>
  <c r="D1120" i="5"/>
  <c r="D1229" i="5"/>
  <c r="D1287" i="5"/>
  <c r="D1223" i="5"/>
  <c r="D1254" i="5"/>
  <c r="D1284" i="5"/>
  <c r="D1220" i="5"/>
  <c r="D1259" i="5"/>
  <c r="D1298" i="5"/>
  <c r="D1234" i="5"/>
  <c r="D1273" i="5"/>
  <c r="D1209" i="5"/>
  <c r="D1248" i="5"/>
  <c r="D440" i="5"/>
  <c r="D408" i="5"/>
  <c r="D466" i="5"/>
  <c r="D505" i="5"/>
  <c r="D441" i="5"/>
  <c r="D479" i="5"/>
  <c r="D415" i="5"/>
  <c r="D446" i="5"/>
  <c r="D477" i="5"/>
  <c r="D413" i="5"/>
  <c r="D444" i="5"/>
  <c r="D483" i="5"/>
  <c r="D419" i="5"/>
  <c r="D400" i="5"/>
  <c r="D386" i="5"/>
  <c r="D322" i="5"/>
  <c r="D353" i="5"/>
  <c r="D391" i="5"/>
  <c r="D327" i="5"/>
  <c r="D366" i="5"/>
  <c r="D405" i="5"/>
  <c r="D341" i="5"/>
  <c r="D380" i="5"/>
  <c r="D316" i="5"/>
  <c r="D355" i="5"/>
  <c r="D291" i="5"/>
  <c r="D288" i="5"/>
  <c r="D303" i="5"/>
  <c r="D304" i="5"/>
  <c r="D292" i="5"/>
  <c r="D234" i="5"/>
  <c r="D241" i="5"/>
  <c r="D255" i="5"/>
  <c r="D262" i="5"/>
  <c r="D269" i="5"/>
  <c r="D276" i="5"/>
  <c r="D212" i="5"/>
  <c r="D219" i="5"/>
  <c r="E307" i="7"/>
  <c r="D28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5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6" i="2"/>
  <c r="D7" i="2"/>
  <c r="D8" i="2"/>
  <c r="D9" i="2"/>
  <c r="D10" i="2"/>
  <c r="D11" i="2"/>
  <c r="D12" i="2"/>
  <c r="D13" i="2"/>
  <c r="D14" i="2"/>
  <c r="D5" i="2"/>
  <c r="E507" i="5" l="1"/>
  <c r="F507" i="5" s="1"/>
  <c r="L6" i="5"/>
  <c r="L37" i="8" s="1"/>
  <c r="D37" i="8" s="1"/>
  <c r="E37" i="8" s="1"/>
  <c r="E607" i="5"/>
  <c r="G607" i="5" s="1"/>
  <c r="M6" i="5"/>
  <c r="L38" i="8" s="1"/>
  <c r="D38" i="8" s="1"/>
  <c r="E38" i="8" s="1"/>
  <c r="E1107" i="5"/>
  <c r="F1107" i="5" s="1"/>
  <c r="R6" i="5"/>
  <c r="L43" i="8" s="1"/>
  <c r="D43" i="8" s="1"/>
  <c r="E43" i="8" s="1"/>
  <c r="E907" i="5"/>
  <c r="F907" i="5" s="1"/>
  <c r="P6" i="5"/>
  <c r="L41" i="8" s="1"/>
  <c r="D41" i="8" s="1"/>
  <c r="E41" i="8" s="1"/>
  <c r="E1007" i="5"/>
  <c r="G1007" i="5" s="1"/>
  <c r="Q6" i="5"/>
  <c r="L42" i="8" s="1"/>
  <c r="D42" i="8" s="1"/>
  <c r="E42" i="8" s="1"/>
  <c r="E807" i="5"/>
  <c r="G807" i="5" s="1"/>
  <c r="O6" i="5"/>
  <c r="L40" i="8" s="1"/>
  <c r="D40" i="8" s="1"/>
  <c r="E40" i="8" s="1"/>
  <c r="E1407" i="5"/>
  <c r="G1407" i="5" s="1"/>
  <c r="U6" i="5"/>
  <c r="L46" i="8" s="1"/>
  <c r="D46" i="8" s="1"/>
  <c r="E46" i="8" s="1"/>
  <c r="E407" i="5"/>
  <c r="F407" i="5" s="1"/>
  <c r="K6" i="5"/>
  <c r="L36" i="8" s="1"/>
  <c r="D36" i="8" s="1"/>
  <c r="E36" i="8" s="1"/>
  <c r="E1207" i="5"/>
  <c r="F1207" i="5" s="1"/>
  <c r="S6" i="5"/>
  <c r="L44" i="8" s="1"/>
  <c r="D44" i="8" s="1"/>
  <c r="E44" i="8" s="1"/>
  <c r="E207" i="5"/>
  <c r="F207" i="5" s="1"/>
  <c r="I6" i="5"/>
  <c r="L34" i="8" s="1"/>
  <c r="D34" i="8" s="1"/>
  <c r="E34" i="8" s="1"/>
  <c r="E307" i="5"/>
  <c r="G307" i="5" s="1"/>
  <c r="J6" i="5"/>
  <c r="L35" i="8" s="1"/>
  <c r="D35" i="8" s="1"/>
  <c r="E35" i="8" s="1"/>
  <c r="E1307" i="5"/>
  <c r="G1307" i="5" s="1"/>
  <c r="T6" i="5"/>
  <c r="L45" i="8" s="1"/>
  <c r="D45" i="8" s="1"/>
  <c r="E45" i="8" s="1"/>
  <c r="H6" i="5"/>
  <c r="L33" i="8" s="1"/>
  <c r="D33" i="8" s="1"/>
  <c r="E33" i="8" s="1"/>
  <c r="E7" i="5"/>
  <c r="E8" i="5" s="1"/>
  <c r="E9" i="5" s="1"/>
  <c r="E10" i="5" s="1"/>
  <c r="E11" i="5" s="1"/>
  <c r="E12" i="5" s="1"/>
  <c r="E13" i="5" s="1"/>
  <c r="E14" i="5" s="1"/>
  <c r="E15" i="5" s="1"/>
  <c r="E16" i="5" s="1"/>
  <c r="E17" i="5" s="1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E65" i="5" s="1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E77" i="5" s="1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E88" i="5" s="1"/>
  <c r="E89" i="5" s="1"/>
  <c r="E90" i="5" s="1"/>
  <c r="E91" i="5" s="1"/>
  <c r="E92" i="5" s="1"/>
  <c r="E93" i="5" s="1"/>
  <c r="E94" i="5" s="1"/>
  <c r="E95" i="5" s="1"/>
  <c r="E96" i="5" s="1"/>
  <c r="E97" i="5" s="1"/>
  <c r="E98" i="5" s="1"/>
  <c r="E99" i="5" s="1"/>
  <c r="E100" i="5" s="1"/>
  <c r="E101" i="5" s="1"/>
  <c r="E102" i="5" s="1"/>
  <c r="E103" i="5" s="1"/>
  <c r="E104" i="5" s="1"/>
  <c r="E105" i="5" s="1"/>
  <c r="E106" i="5" s="1"/>
  <c r="D6" i="5"/>
  <c r="L32" i="8" s="1"/>
  <c r="D32" i="8" s="1"/>
  <c r="E32" i="8" s="1"/>
  <c r="D6" i="7"/>
  <c r="L17" i="8" s="1"/>
  <c r="M6" i="7"/>
  <c r="L25" i="8" s="1"/>
  <c r="D25" i="8" s="1"/>
  <c r="E25" i="8" s="1"/>
  <c r="J6" i="7"/>
  <c r="L22" i="8" s="1"/>
  <c r="D22" i="8" s="1"/>
  <c r="E22" i="8" s="1"/>
  <c r="N6" i="7"/>
  <c r="L26" i="8" s="1"/>
  <c r="D26" i="8" s="1"/>
  <c r="E26" i="8" s="1"/>
  <c r="K6" i="7"/>
  <c r="L23" i="8" s="1"/>
  <c r="D23" i="8" s="1"/>
  <c r="E23" i="8" s="1"/>
  <c r="H6" i="7"/>
  <c r="L20" i="8" s="1"/>
  <c r="D20" i="8" s="1"/>
  <c r="E20" i="8" s="1"/>
  <c r="L6" i="7"/>
  <c r="L24" i="8" s="1"/>
  <c r="D24" i="8" s="1"/>
  <c r="E24" i="8" s="1"/>
  <c r="I6" i="7"/>
  <c r="L21" i="8" s="1"/>
  <c r="D21" i="8" s="1"/>
  <c r="E21" i="8" s="1"/>
  <c r="E107" i="7"/>
  <c r="E108" i="7" s="1"/>
  <c r="E109" i="7" s="1"/>
  <c r="E110" i="7" s="1"/>
  <c r="E111" i="7" s="1"/>
  <c r="E112" i="7" s="1"/>
  <c r="E113" i="7" s="1"/>
  <c r="E114" i="7" s="1"/>
  <c r="E115" i="7" s="1"/>
  <c r="E116" i="7" s="1"/>
  <c r="E117" i="7" s="1"/>
  <c r="E118" i="7" s="1"/>
  <c r="E119" i="7" s="1"/>
  <c r="E120" i="7" s="1"/>
  <c r="E121" i="7" s="1"/>
  <c r="E122" i="7" s="1"/>
  <c r="E123" i="7" s="1"/>
  <c r="E124" i="7" s="1"/>
  <c r="E125" i="7" s="1"/>
  <c r="E126" i="7" s="1"/>
  <c r="E127" i="7" s="1"/>
  <c r="E128" i="7" s="1"/>
  <c r="E129" i="7" s="1"/>
  <c r="E130" i="7" s="1"/>
  <c r="E131" i="7" s="1"/>
  <c r="E132" i="7" s="1"/>
  <c r="E133" i="7" s="1"/>
  <c r="E134" i="7" s="1"/>
  <c r="E135" i="7" s="1"/>
  <c r="E136" i="7" s="1"/>
  <c r="E137" i="7" s="1"/>
  <c r="E138" i="7" s="1"/>
  <c r="E139" i="7" s="1"/>
  <c r="E140" i="7" s="1"/>
  <c r="E141" i="7" s="1"/>
  <c r="E142" i="7" s="1"/>
  <c r="E143" i="7" s="1"/>
  <c r="E144" i="7" s="1"/>
  <c r="E145" i="7" s="1"/>
  <c r="E146" i="7" s="1"/>
  <c r="E147" i="7" s="1"/>
  <c r="E148" i="7" s="1"/>
  <c r="E149" i="7" s="1"/>
  <c r="E150" i="7" s="1"/>
  <c r="E151" i="7" s="1"/>
  <c r="E152" i="7" s="1"/>
  <c r="E153" i="7" s="1"/>
  <c r="E154" i="7" s="1"/>
  <c r="E155" i="7" s="1"/>
  <c r="E156" i="7" s="1"/>
  <c r="E157" i="7" s="1"/>
  <c r="E158" i="7" s="1"/>
  <c r="E159" i="7" s="1"/>
  <c r="E160" i="7" s="1"/>
  <c r="E161" i="7" s="1"/>
  <c r="E162" i="7" s="1"/>
  <c r="E163" i="7" s="1"/>
  <c r="E164" i="7" s="1"/>
  <c r="E165" i="7" s="1"/>
  <c r="E166" i="7" s="1"/>
  <c r="E167" i="7" s="1"/>
  <c r="E168" i="7" s="1"/>
  <c r="E169" i="7" s="1"/>
  <c r="E170" i="7" s="1"/>
  <c r="E171" i="7" s="1"/>
  <c r="E172" i="7" s="1"/>
  <c r="E173" i="7" s="1"/>
  <c r="E174" i="7" s="1"/>
  <c r="E175" i="7" s="1"/>
  <c r="E176" i="7" s="1"/>
  <c r="E177" i="7" s="1"/>
  <c r="E178" i="7" s="1"/>
  <c r="E179" i="7" s="1"/>
  <c r="E180" i="7" s="1"/>
  <c r="E181" i="7" s="1"/>
  <c r="E182" i="7" s="1"/>
  <c r="E183" i="7" s="1"/>
  <c r="E184" i="7" s="1"/>
  <c r="E185" i="7" s="1"/>
  <c r="E186" i="7" s="1"/>
  <c r="E187" i="7" s="1"/>
  <c r="E188" i="7" s="1"/>
  <c r="E189" i="7" s="1"/>
  <c r="E190" i="7" s="1"/>
  <c r="E191" i="7" s="1"/>
  <c r="E192" i="7" s="1"/>
  <c r="E193" i="7" s="1"/>
  <c r="E194" i="7" s="1"/>
  <c r="E195" i="7" s="1"/>
  <c r="F6" i="7"/>
  <c r="L18" i="8" s="1"/>
  <c r="D18" i="8" s="1"/>
  <c r="E18" i="8" s="1"/>
  <c r="G6" i="7"/>
  <c r="L19" i="8" s="1"/>
  <c r="D19" i="8" s="1"/>
  <c r="E19" i="8" s="1"/>
  <c r="E107" i="5"/>
  <c r="E207" i="7"/>
  <c r="E208" i="7" s="1"/>
  <c r="E209" i="7" s="1"/>
  <c r="E210" i="7" s="1"/>
  <c r="E211" i="7" s="1"/>
  <c r="E212" i="7" s="1"/>
  <c r="E213" i="7" s="1"/>
  <c r="E214" i="7" s="1"/>
  <c r="E215" i="7" s="1"/>
  <c r="E216" i="7" s="1"/>
  <c r="E217" i="7" s="1"/>
  <c r="E218" i="7" s="1"/>
  <c r="E219" i="7" s="1"/>
  <c r="E220" i="7" s="1"/>
  <c r="E221" i="7" s="1"/>
  <c r="E222" i="7" s="1"/>
  <c r="E223" i="7" s="1"/>
  <c r="E224" i="7" s="1"/>
  <c r="E225" i="7" s="1"/>
  <c r="E226" i="7" s="1"/>
  <c r="E227" i="7" s="1"/>
  <c r="E228" i="7" s="1"/>
  <c r="E229" i="7" s="1"/>
  <c r="E230" i="7" s="1"/>
  <c r="E231" i="7" s="1"/>
  <c r="E232" i="7" s="1"/>
  <c r="E233" i="7" s="1"/>
  <c r="E234" i="7" s="1"/>
  <c r="E235" i="7" s="1"/>
  <c r="E236" i="7" s="1"/>
  <c r="E237" i="7" s="1"/>
  <c r="E238" i="7" s="1"/>
  <c r="E239" i="7" s="1"/>
  <c r="E240" i="7" s="1"/>
  <c r="E241" i="7" s="1"/>
  <c r="E242" i="7" s="1"/>
  <c r="E243" i="7" s="1"/>
  <c r="E244" i="7" s="1"/>
  <c r="E245" i="7" s="1"/>
  <c r="E246" i="7" s="1"/>
  <c r="E247" i="7" s="1"/>
  <c r="E248" i="7" s="1"/>
  <c r="E249" i="7" s="1"/>
  <c r="E250" i="7" s="1"/>
  <c r="E251" i="7" s="1"/>
  <c r="E252" i="7" s="1"/>
  <c r="E253" i="7" s="1"/>
  <c r="E254" i="7" s="1"/>
  <c r="E255" i="7" s="1"/>
  <c r="E256" i="7" s="1"/>
  <c r="E257" i="7" s="1"/>
  <c r="E258" i="7" s="1"/>
  <c r="E259" i="7" s="1"/>
  <c r="E260" i="7" s="1"/>
  <c r="E261" i="7" s="1"/>
  <c r="E262" i="7" s="1"/>
  <c r="E263" i="7" s="1"/>
  <c r="E264" i="7" s="1"/>
  <c r="E265" i="7" s="1"/>
  <c r="E266" i="7" s="1"/>
  <c r="E267" i="7" s="1"/>
  <c r="E268" i="7" s="1"/>
  <c r="E269" i="7" s="1"/>
  <c r="E270" i="7" s="1"/>
  <c r="E271" i="7" s="1"/>
  <c r="E272" i="7" s="1"/>
  <c r="E273" i="7" s="1"/>
  <c r="E274" i="7" s="1"/>
  <c r="E275" i="7" s="1"/>
  <c r="E276" i="7" s="1"/>
  <c r="E277" i="7" s="1"/>
  <c r="E278" i="7" s="1"/>
  <c r="E279" i="7" s="1"/>
  <c r="E280" i="7" s="1"/>
  <c r="E281" i="7" s="1"/>
  <c r="E282" i="7" s="1"/>
  <c r="E283" i="7" s="1"/>
  <c r="E284" i="7" s="1"/>
  <c r="E285" i="7" s="1"/>
  <c r="E286" i="7" s="1"/>
  <c r="E287" i="7" s="1"/>
  <c r="E288" i="7" s="1"/>
  <c r="E289" i="7" s="1"/>
  <c r="E290" i="7" s="1"/>
  <c r="E291" i="7" s="1"/>
  <c r="E292" i="7" s="1"/>
  <c r="E293" i="7" s="1"/>
  <c r="E294" i="7" s="1"/>
  <c r="E295" i="7" s="1"/>
  <c r="E308" i="7"/>
  <c r="E309" i="7" s="1"/>
  <c r="E310" i="7" s="1"/>
  <c r="E311" i="7" s="1"/>
  <c r="E312" i="7" s="1"/>
  <c r="E313" i="7" s="1"/>
  <c r="E314" i="7" s="1"/>
  <c r="E315" i="7" s="1"/>
  <c r="E316" i="7" s="1"/>
  <c r="E317" i="7" s="1"/>
  <c r="E318" i="7" s="1"/>
  <c r="E319" i="7" s="1"/>
  <c r="E320" i="7" s="1"/>
  <c r="E321" i="7" s="1"/>
  <c r="E322" i="7" s="1"/>
  <c r="E323" i="7" s="1"/>
  <c r="E324" i="7" s="1"/>
  <c r="E325" i="7" s="1"/>
  <c r="E326" i="7" s="1"/>
  <c r="E327" i="7" s="1"/>
  <c r="E328" i="7" s="1"/>
  <c r="E329" i="7" s="1"/>
  <c r="E330" i="7" s="1"/>
  <c r="E331" i="7" s="1"/>
  <c r="E332" i="7" s="1"/>
  <c r="E333" i="7" s="1"/>
  <c r="E334" i="7" s="1"/>
  <c r="E335" i="7" s="1"/>
  <c r="E336" i="7" s="1"/>
  <c r="E337" i="7" s="1"/>
  <c r="E338" i="7" s="1"/>
  <c r="E339" i="7" s="1"/>
  <c r="E340" i="7" s="1"/>
  <c r="E341" i="7" s="1"/>
  <c r="E342" i="7" s="1"/>
  <c r="E343" i="7" s="1"/>
  <c r="E344" i="7" s="1"/>
  <c r="E345" i="7" s="1"/>
  <c r="E346" i="7" s="1"/>
  <c r="E347" i="7" s="1"/>
  <c r="E348" i="7" s="1"/>
  <c r="E349" i="7" s="1"/>
  <c r="E350" i="7" s="1"/>
  <c r="E351" i="7" s="1"/>
  <c r="E352" i="7" s="1"/>
  <c r="E353" i="7" s="1"/>
  <c r="E354" i="7" s="1"/>
  <c r="E355" i="7" s="1"/>
  <c r="E356" i="7" s="1"/>
  <c r="E357" i="7" s="1"/>
  <c r="E358" i="7" s="1"/>
  <c r="E359" i="7" s="1"/>
  <c r="E360" i="7" s="1"/>
  <c r="E361" i="7" s="1"/>
  <c r="E362" i="7" s="1"/>
  <c r="E363" i="7" s="1"/>
  <c r="E364" i="7" s="1"/>
  <c r="E365" i="7" s="1"/>
  <c r="E366" i="7" s="1"/>
  <c r="E367" i="7" s="1"/>
  <c r="E368" i="7" s="1"/>
  <c r="E369" i="7" s="1"/>
  <c r="E370" i="7" s="1"/>
  <c r="E371" i="7" s="1"/>
  <c r="E372" i="7" s="1"/>
  <c r="E373" i="7" s="1"/>
  <c r="E374" i="7" s="1"/>
  <c r="E375" i="7" s="1"/>
  <c r="E376" i="7" s="1"/>
  <c r="E377" i="7" s="1"/>
  <c r="E378" i="7" s="1"/>
  <c r="E379" i="7" s="1"/>
  <c r="E380" i="7" s="1"/>
  <c r="E381" i="7" s="1"/>
  <c r="E382" i="7" s="1"/>
  <c r="E383" i="7" s="1"/>
  <c r="E384" i="7" s="1"/>
  <c r="E385" i="7" s="1"/>
  <c r="E386" i="7" s="1"/>
  <c r="E387" i="7" s="1"/>
  <c r="E388" i="7" s="1"/>
  <c r="E389" i="7" s="1"/>
  <c r="E390" i="7" s="1"/>
  <c r="E391" i="7" s="1"/>
  <c r="E392" i="7" s="1"/>
  <c r="E393" i="7" s="1"/>
  <c r="E394" i="7" s="1"/>
  <c r="E395" i="7" s="1"/>
  <c r="E907" i="7"/>
  <c r="E908" i="7" s="1"/>
  <c r="E909" i="7" s="1"/>
  <c r="E910" i="7" s="1"/>
  <c r="E911" i="7" s="1"/>
  <c r="E912" i="7" s="1"/>
  <c r="E913" i="7" s="1"/>
  <c r="E914" i="7" s="1"/>
  <c r="E915" i="7" s="1"/>
  <c r="E916" i="7" s="1"/>
  <c r="E917" i="7" s="1"/>
  <c r="E918" i="7" s="1"/>
  <c r="E919" i="7" s="1"/>
  <c r="E920" i="7" s="1"/>
  <c r="E921" i="7" s="1"/>
  <c r="E922" i="7" s="1"/>
  <c r="E923" i="7" s="1"/>
  <c r="E924" i="7" s="1"/>
  <c r="E925" i="7" s="1"/>
  <c r="E926" i="7" s="1"/>
  <c r="E927" i="7" s="1"/>
  <c r="E928" i="7" s="1"/>
  <c r="E929" i="7" s="1"/>
  <c r="E930" i="7" s="1"/>
  <c r="E931" i="7" s="1"/>
  <c r="E932" i="7" s="1"/>
  <c r="E933" i="7" s="1"/>
  <c r="E934" i="7" s="1"/>
  <c r="E935" i="7" s="1"/>
  <c r="E936" i="7" s="1"/>
  <c r="E937" i="7" s="1"/>
  <c r="E938" i="7" s="1"/>
  <c r="E939" i="7" s="1"/>
  <c r="E940" i="7" s="1"/>
  <c r="E941" i="7" s="1"/>
  <c r="E942" i="7" s="1"/>
  <c r="E943" i="7" s="1"/>
  <c r="E944" i="7" s="1"/>
  <c r="E945" i="7" s="1"/>
  <c r="E946" i="7" s="1"/>
  <c r="E947" i="7" s="1"/>
  <c r="E948" i="7" s="1"/>
  <c r="E949" i="7" s="1"/>
  <c r="E950" i="7" s="1"/>
  <c r="E951" i="7" s="1"/>
  <c r="E952" i="7" s="1"/>
  <c r="E953" i="7" s="1"/>
  <c r="E954" i="7" s="1"/>
  <c r="E955" i="7" s="1"/>
  <c r="E956" i="7" s="1"/>
  <c r="E957" i="7" s="1"/>
  <c r="E958" i="7" s="1"/>
  <c r="E959" i="7" s="1"/>
  <c r="E960" i="7" s="1"/>
  <c r="E961" i="7" s="1"/>
  <c r="E962" i="7" s="1"/>
  <c r="E963" i="7" s="1"/>
  <c r="E964" i="7" s="1"/>
  <c r="E965" i="7" s="1"/>
  <c r="E966" i="7" s="1"/>
  <c r="E967" i="7" s="1"/>
  <c r="E968" i="7" s="1"/>
  <c r="E969" i="7" s="1"/>
  <c r="E970" i="7" s="1"/>
  <c r="E971" i="7" s="1"/>
  <c r="E972" i="7" s="1"/>
  <c r="E973" i="7" s="1"/>
  <c r="E974" i="7" s="1"/>
  <c r="E975" i="7" s="1"/>
  <c r="E976" i="7" s="1"/>
  <c r="E977" i="7" s="1"/>
  <c r="E978" i="7" s="1"/>
  <c r="E979" i="7" s="1"/>
  <c r="E980" i="7" s="1"/>
  <c r="E981" i="7" s="1"/>
  <c r="E982" i="7" s="1"/>
  <c r="E983" i="7" s="1"/>
  <c r="E984" i="7" s="1"/>
  <c r="E985" i="7" s="1"/>
  <c r="E986" i="7" s="1"/>
  <c r="E987" i="7" s="1"/>
  <c r="E988" i="7" s="1"/>
  <c r="E989" i="7" s="1"/>
  <c r="E990" i="7" s="1"/>
  <c r="E991" i="7" s="1"/>
  <c r="E992" i="7" s="1"/>
  <c r="E993" i="7" s="1"/>
  <c r="E994" i="7" s="1"/>
  <c r="E995" i="7" s="1"/>
  <c r="E707" i="7"/>
  <c r="E708" i="7" s="1"/>
  <c r="E709" i="7" s="1"/>
  <c r="E710" i="7" s="1"/>
  <c r="E711" i="7" s="1"/>
  <c r="E712" i="7" s="1"/>
  <c r="E713" i="7" s="1"/>
  <c r="E714" i="7" s="1"/>
  <c r="E715" i="7" s="1"/>
  <c r="E716" i="7" s="1"/>
  <c r="E717" i="7" s="1"/>
  <c r="E718" i="7" s="1"/>
  <c r="E719" i="7" s="1"/>
  <c r="E720" i="7" s="1"/>
  <c r="E721" i="7" s="1"/>
  <c r="E722" i="7" s="1"/>
  <c r="E723" i="7" s="1"/>
  <c r="E724" i="7" s="1"/>
  <c r="E725" i="7" s="1"/>
  <c r="E726" i="7" s="1"/>
  <c r="E727" i="7" s="1"/>
  <c r="E728" i="7" s="1"/>
  <c r="E729" i="7" s="1"/>
  <c r="E730" i="7" s="1"/>
  <c r="E731" i="7" s="1"/>
  <c r="E732" i="7" s="1"/>
  <c r="E733" i="7" s="1"/>
  <c r="E734" i="7" s="1"/>
  <c r="E735" i="7" s="1"/>
  <c r="E736" i="7" s="1"/>
  <c r="E737" i="7" s="1"/>
  <c r="E738" i="7" s="1"/>
  <c r="E739" i="7" s="1"/>
  <c r="E740" i="7" s="1"/>
  <c r="E741" i="7" s="1"/>
  <c r="E742" i="7" s="1"/>
  <c r="E743" i="7" s="1"/>
  <c r="E744" i="7" s="1"/>
  <c r="E745" i="7" s="1"/>
  <c r="E746" i="7" s="1"/>
  <c r="E747" i="7" s="1"/>
  <c r="E748" i="7" s="1"/>
  <c r="E749" i="7" s="1"/>
  <c r="E750" i="7" s="1"/>
  <c r="E751" i="7" s="1"/>
  <c r="E752" i="7" s="1"/>
  <c r="E753" i="7" s="1"/>
  <c r="E754" i="7" s="1"/>
  <c r="E755" i="7" s="1"/>
  <c r="E756" i="7" s="1"/>
  <c r="E757" i="7" s="1"/>
  <c r="E758" i="7" s="1"/>
  <c r="E759" i="7" s="1"/>
  <c r="E760" i="7" s="1"/>
  <c r="E761" i="7" s="1"/>
  <c r="E762" i="7" s="1"/>
  <c r="E763" i="7" s="1"/>
  <c r="E764" i="7" s="1"/>
  <c r="E765" i="7" s="1"/>
  <c r="E766" i="7" s="1"/>
  <c r="E767" i="7" s="1"/>
  <c r="E768" i="7" s="1"/>
  <c r="E769" i="7" s="1"/>
  <c r="E770" i="7" s="1"/>
  <c r="E771" i="7" s="1"/>
  <c r="E772" i="7" s="1"/>
  <c r="E773" i="7" s="1"/>
  <c r="E774" i="7" s="1"/>
  <c r="E775" i="7" s="1"/>
  <c r="E776" i="7" s="1"/>
  <c r="E777" i="7" s="1"/>
  <c r="E778" i="7" s="1"/>
  <c r="E779" i="7" s="1"/>
  <c r="E780" i="7" s="1"/>
  <c r="E781" i="7" s="1"/>
  <c r="E782" i="7" s="1"/>
  <c r="E783" i="7" s="1"/>
  <c r="E784" i="7" s="1"/>
  <c r="E785" i="7" s="1"/>
  <c r="E786" i="7" s="1"/>
  <c r="E787" i="7" s="1"/>
  <c r="E788" i="7" s="1"/>
  <c r="E789" i="7" s="1"/>
  <c r="E790" i="7" s="1"/>
  <c r="E791" i="7" s="1"/>
  <c r="E792" i="7" s="1"/>
  <c r="E793" i="7" s="1"/>
  <c r="E794" i="7" s="1"/>
  <c r="E795" i="7" s="1"/>
  <c r="E7" i="7"/>
  <c r="E507" i="7"/>
  <c r="E508" i="7" s="1"/>
  <c r="E509" i="7" s="1"/>
  <c r="E510" i="7" s="1"/>
  <c r="E511" i="7" s="1"/>
  <c r="E512" i="7" s="1"/>
  <c r="E513" i="7" s="1"/>
  <c r="E514" i="7" s="1"/>
  <c r="E515" i="7" s="1"/>
  <c r="E516" i="7" s="1"/>
  <c r="E517" i="7" s="1"/>
  <c r="E518" i="7" s="1"/>
  <c r="E519" i="7" s="1"/>
  <c r="E520" i="7" s="1"/>
  <c r="E521" i="7" s="1"/>
  <c r="E522" i="7" s="1"/>
  <c r="E523" i="7" s="1"/>
  <c r="E524" i="7" s="1"/>
  <c r="E525" i="7" s="1"/>
  <c r="E526" i="7" s="1"/>
  <c r="E527" i="7" s="1"/>
  <c r="E528" i="7" s="1"/>
  <c r="E529" i="7" s="1"/>
  <c r="E530" i="7" s="1"/>
  <c r="E531" i="7" s="1"/>
  <c r="E532" i="7" s="1"/>
  <c r="E533" i="7" s="1"/>
  <c r="E534" i="7" s="1"/>
  <c r="E535" i="7" s="1"/>
  <c r="E536" i="7" s="1"/>
  <c r="E537" i="7" s="1"/>
  <c r="E538" i="7" s="1"/>
  <c r="E539" i="7" s="1"/>
  <c r="E540" i="7" s="1"/>
  <c r="E541" i="7" s="1"/>
  <c r="E542" i="7" s="1"/>
  <c r="E543" i="7" s="1"/>
  <c r="E544" i="7" s="1"/>
  <c r="E545" i="7" s="1"/>
  <c r="E546" i="7" s="1"/>
  <c r="E547" i="7" s="1"/>
  <c r="E548" i="7" s="1"/>
  <c r="E549" i="7" s="1"/>
  <c r="E550" i="7" s="1"/>
  <c r="E551" i="7" s="1"/>
  <c r="E552" i="7" s="1"/>
  <c r="E553" i="7" s="1"/>
  <c r="E554" i="7" s="1"/>
  <c r="E555" i="7" s="1"/>
  <c r="E556" i="7" s="1"/>
  <c r="E557" i="7" s="1"/>
  <c r="E558" i="7" s="1"/>
  <c r="E559" i="7" s="1"/>
  <c r="E560" i="7" s="1"/>
  <c r="E561" i="7" s="1"/>
  <c r="E562" i="7" s="1"/>
  <c r="E563" i="7" s="1"/>
  <c r="E564" i="7" s="1"/>
  <c r="E565" i="7" s="1"/>
  <c r="E566" i="7" s="1"/>
  <c r="E567" i="7" s="1"/>
  <c r="E568" i="7" s="1"/>
  <c r="E569" i="7" s="1"/>
  <c r="E570" i="7" s="1"/>
  <c r="E571" i="7" s="1"/>
  <c r="E572" i="7" s="1"/>
  <c r="E573" i="7" s="1"/>
  <c r="E574" i="7" s="1"/>
  <c r="E575" i="7" s="1"/>
  <c r="E576" i="7" s="1"/>
  <c r="E577" i="7" s="1"/>
  <c r="E578" i="7" s="1"/>
  <c r="E579" i="7" s="1"/>
  <c r="E580" i="7" s="1"/>
  <c r="E581" i="7" s="1"/>
  <c r="E582" i="7" s="1"/>
  <c r="E583" i="7" s="1"/>
  <c r="E584" i="7" s="1"/>
  <c r="E585" i="7" s="1"/>
  <c r="E586" i="7" s="1"/>
  <c r="E587" i="7" s="1"/>
  <c r="E588" i="7" s="1"/>
  <c r="E589" i="7" s="1"/>
  <c r="E590" i="7" s="1"/>
  <c r="E591" i="7" s="1"/>
  <c r="E592" i="7" s="1"/>
  <c r="E593" i="7" s="1"/>
  <c r="E594" i="7" s="1"/>
  <c r="E595" i="7" s="1"/>
  <c r="E407" i="7"/>
  <c r="E408" i="7" s="1"/>
  <c r="E409" i="7" s="1"/>
  <c r="E410" i="7" s="1"/>
  <c r="E411" i="7" s="1"/>
  <c r="E412" i="7" s="1"/>
  <c r="E413" i="7" s="1"/>
  <c r="E414" i="7" s="1"/>
  <c r="E415" i="7" s="1"/>
  <c r="E416" i="7" s="1"/>
  <c r="E417" i="7" s="1"/>
  <c r="E418" i="7" s="1"/>
  <c r="E419" i="7" s="1"/>
  <c r="E420" i="7" s="1"/>
  <c r="E421" i="7" s="1"/>
  <c r="E422" i="7" s="1"/>
  <c r="E423" i="7" s="1"/>
  <c r="E424" i="7" s="1"/>
  <c r="E425" i="7" s="1"/>
  <c r="E426" i="7" s="1"/>
  <c r="E427" i="7" s="1"/>
  <c r="E428" i="7" s="1"/>
  <c r="E429" i="7" s="1"/>
  <c r="E430" i="7" s="1"/>
  <c r="E431" i="7" s="1"/>
  <c r="E432" i="7" s="1"/>
  <c r="E433" i="7" s="1"/>
  <c r="E434" i="7" s="1"/>
  <c r="E435" i="7" s="1"/>
  <c r="E436" i="7" s="1"/>
  <c r="E437" i="7" s="1"/>
  <c r="E438" i="7" s="1"/>
  <c r="E439" i="7" s="1"/>
  <c r="E440" i="7" s="1"/>
  <c r="E441" i="7" s="1"/>
  <c r="E442" i="7" s="1"/>
  <c r="E443" i="7" s="1"/>
  <c r="E444" i="7" s="1"/>
  <c r="E445" i="7" s="1"/>
  <c r="E446" i="7" s="1"/>
  <c r="E447" i="7" s="1"/>
  <c r="E448" i="7" s="1"/>
  <c r="E449" i="7" s="1"/>
  <c r="E450" i="7" s="1"/>
  <c r="E451" i="7" s="1"/>
  <c r="E452" i="7" s="1"/>
  <c r="E453" i="7" s="1"/>
  <c r="E454" i="7" s="1"/>
  <c r="E455" i="7" s="1"/>
  <c r="E456" i="7" s="1"/>
  <c r="E457" i="7" s="1"/>
  <c r="E458" i="7" s="1"/>
  <c r="E459" i="7" s="1"/>
  <c r="E460" i="7" s="1"/>
  <c r="E461" i="7" s="1"/>
  <c r="E462" i="7" s="1"/>
  <c r="E463" i="7" s="1"/>
  <c r="E464" i="7" s="1"/>
  <c r="E465" i="7" s="1"/>
  <c r="E466" i="7" s="1"/>
  <c r="E467" i="7" s="1"/>
  <c r="E468" i="7" s="1"/>
  <c r="E469" i="7" s="1"/>
  <c r="E470" i="7" s="1"/>
  <c r="E471" i="7" s="1"/>
  <c r="E472" i="7" s="1"/>
  <c r="E473" i="7" s="1"/>
  <c r="E474" i="7" s="1"/>
  <c r="E475" i="7" s="1"/>
  <c r="E476" i="7" s="1"/>
  <c r="E477" i="7" s="1"/>
  <c r="E478" i="7" s="1"/>
  <c r="E479" i="7" s="1"/>
  <c r="E480" i="7" s="1"/>
  <c r="E481" i="7" s="1"/>
  <c r="E482" i="7" s="1"/>
  <c r="E483" i="7" s="1"/>
  <c r="E484" i="7" s="1"/>
  <c r="E485" i="7" s="1"/>
  <c r="E486" i="7" s="1"/>
  <c r="E487" i="7" s="1"/>
  <c r="E488" i="7" s="1"/>
  <c r="E489" i="7" s="1"/>
  <c r="E490" i="7" s="1"/>
  <c r="E491" i="7" s="1"/>
  <c r="E492" i="7" s="1"/>
  <c r="E493" i="7" s="1"/>
  <c r="E494" i="7" s="1"/>
  <c r="E495" i="7" s="1"/>
  <c r="E607" i="7"/>
  <c r="E608" i="7" s="1"/>
  <c r="E609" i="7" s="1"/>
  <c r="E610" i="7" s="1"/>
  <c r="E611" i="7" s="1"/>
  <c r="E612" i="7" s="1"/>
  <c r="E613" i="7" s="1"/>
  <c r="E614" i="7" s="1"/>
  <c r="E615" i="7" s="1"/>
  <c r="E616" i="7" s="1"/>
  <c r="E617" i="7" s="1"/>
  <c r="E618" i="7" s="1"/>
  <c r="E619" i="7" s="1"/>
  <c r="E620" i="7" s="1"/>
  <c r="E621" i="7" s="1"/>
  <c r="E622" i="7" s="1"/>
  <c r="E623" i="7" s="1"/>
  <c r="E624" i="7" s="1"/>
  <c r="E625" i="7" s="1"/>
  <c r="E626" i="7" s="1"/>
  <c r="E627" i="7" s="1"/>
  <c r="E628" i="7" s="1"/>
  <c r="E629" i="7" s="1"/>
  <c r="E630" i="7" s="1"/>
  <c r="E631" i="7" s="1"/>
  <c r="E632" i="7" s="1"/>
  <c r="E633" i="7" s="1"/>
  <c r="E634" i="7" s="1"/>
  <c r="E635" i="7" s="1"/>
  <c r="E636" i="7" s="1"/>
  <c r="E637" i="7" s="1"/>
  <c r="E638" i="7" s="1"/>
  <c r="E639" i="7" s="1"/>
  <c r="E640" i="7" s="1"/>
  <c r="E641" i="7" s="1"/>
  <c r="E642" i="7" s="1"/>
  <c r="E643" i="7" s="1"/>
  <c r="E644" i="7" s="1"/>
  <c r="E645" i="7" s="1"/>
  <c r="E646" i="7" s="1"/>
  <c r="E647" i="7" s="1"/>
  <c r="E648" i="7" s="1"/>
  <c r="E649" i="7" s="1"/>
  <c r="E650" i="7" s="1"/>
  <c r="E651" i="7" s="1"/>
  <c r="E652" i="7" s="1"/>
  <c r="E653" i="7" s="1"/>
  <c r="E654" i="7" s="1"/>
  <c r="E655" i="7" s="1"/>
  <c r="E656" i="7" s="1"/>
  <c r="E657" i="7" s="1"/>
  <c r="E658" i="7" s="1"/>
  <c r="E659" i="7" s="1"/>
  <c r="E660" i="7" s="1"/>
  <c r="E661" i="7" s="1"/>
  <c r="E662" i="7" s="1"/>
  <c r="E663" i="7" s="1"/>
  <c r="E664" i="7" s="1"/>
  <c r="E665" i="7" s="1"/>
  <c r="E666" i="7" s="1"/>
  <c r="E667" i="7" s="1"/>
  <c r="E668" i="7" s="1"/>
  <c r="E669" i="7" s="1"/>
  <c r="E670" i="7" s="1"/>
  <c r="E671" i="7" s="1"/>
  <c r="E672" i="7" s="1"/>
  <c r="E673" i="7" s="1"/>
  <c r="E674" i="7" s="1"/>
  <c r="E675" i="7" s="1"/>
  <c r="E676" i="7" s="1"/>
  <c r="E677" i="7" s="1"/>
  <c r="E678" i="7" s="1"/>
  <c r="E679" i="7" s="1"/>
  <c r="E680" i="7" s="1"/>
  <c r="E681" i="7" s="1"/>
  <c r="E682" i="7" s="1"/>
  <c r="E683" i="7" s="1"/>
  <c r="E684" i="7" s="1"/>
  <c r="E685" i="7" s="1"/>
  <c r="E686" i="7" s="1"/>
  <c r="E687" i="7" s="1"/>
  <c r="E688" i="7" s="1"/>
  <c r="E689" i="7" s="1"/>
  <c r="E690" i="7" s="1"/>
  <c r="E691" i="7" s="1"/>
  <c r="E692" i="7" s="1"/>
  <c r="E693" i="7" s="1"/>
  <c r="E694" i="7" s="1"/>
  <c r="E695" i="7" s="1"/>
  <c r="E807" i="7"/>
  <c r="E808" i="7" s="1"/>
  <c r="E809" i="7" s="1"/>
  <c r="E810" i="7" s="1"/>
  <c r="E811" i="7" s="1"/>
  <c r="E812" i="7" s="1"/>
  <c r="E813" i="7" s="1"/>
  <c r="E814" i="7" s="1"/>
  <c r="E815" i="7" s="1"/>
  <c r="E816" i="7" s="1"/>
  <c r="E817" i="7" s="1"/>
  <c r="E818" i="7" s="1"/>
  <c r="E819" i="7" s="1"/>
  <c r="E820" i="7" s="1"/>
  <c r="E821" i="7" s="1"/>
  <c r="E822" i="7" s="1"/>
  <c r="E823" i="7" s="1"/>
  <c r="E824" i="7" s="1"/>
  <c r="E825" i="7" s="1"/>
  <c r="E826" i="7" s="1"/>
  <c r="E827" i="7" s="1"/>
  <c r="E828" i="7" s="1"/>
  <c r="E829" i="7" s="1"/>
  <c r="E830" i="7" s="1"/>
  <c r="E831" i="7" s="1"/>
  <c r="E832" i="7" s="1"/>
  <c r="E833" i="7" s="1"/>
  <c r="E834" i="7" s="1"/>
  <c r="E835" i="7" s="1"/>
  <c r="E836" i="7" s="1"/>
  <c r="E837" i="7" s="1"/>
  <c r="E838" i="7" s="1"/>
  <c r="E839" i="7" s="1"/>
  <c r="E840" i="7" s="1"/>
  <c r="E841" i="7" s="1"/>
  <c r="E842" i="7" s="1"/>
  <c r="E843" i="7" s="1"/>
  <c r="E844" i="7" s="1"/>
  <c r="E845" i="7" s="1"/>
  <c r="E846" i="7" s="1"/>
  <c r="E847" i="7" s="1"/>
  <c r="E848" i="7" s="1"/>
  <c r="E849" i="7" s="1"/>
  <c r="E850" i="7" s="1"/>
  <c r="E851" i="7" s="1"/>
  <c r="E852" i="7" s="1"/>
  <c r="E853" i="7" s="1"/>
  <c r="E854" i="7" s="1"/>
  <c r="E855" i="7" s="1"/>
  <c r="E856" i="7" s="1"/>
  <c r="E857" i="7" s="1"/>
  <c r="E858" i="7" s="1"/>
  <c r="E859" i="7" s="1"/>
  <c r="E860" i="7" s="1"/>
  <c r="E861" i="7" s="1"/>
  <c r="E862" i="7" s="1"/>
  <c r="E863" i="7" s="1"/>
  <c r="E864" i="7" s="1"/>
  <c r="E865" i="7" s="1"/>
  <c r="E866" i="7" s="1"/>
  <c r="E867" i="7" s="1"/>
  <c r="E868" i="7" s="1"/>
  <c r="E869" i="7" s="1"/>
  <c r="E870" i="7" s="1"/>
  <c r="E871" i="7" s="1"/>
  <c r="E872" i="7" s="1"/>
  <c r="E873" i="7" s="1"/>
  <c r="E874" i="7" s="1"/>
  <c r="E875" i="7" s="1"/>
  <c r="E876" i="7" s="1"/>
  <c r="E877" i="7" s="1"/>
  <c r="E878" i="7" s="1"/>
  <c r="E879" i="7" s="1"/>
  <c r="E880" i="7" s="1"/>
  <c r="E881" i="7" s="1"/>
  <c r="E882" i="7" s="1"/>
  <c r="E883" i="7" s="1"/>
  <c r="E884" i="7" s="1"/>
  <c r="E885" i="7" s="1"/>
  <c r="E886" i="7" s="1"/>
  <c r="E887" i="7" s="1"/>
  <c r="E888" i="7" s="1"/>
  <c r="E889" i="7" s="1"/>
  <c r="E890" i="7" s="1"/>
  <c r="E891" i="7" s="1"/>
  <c r="E892" i="7" s="1"/>
  <c r="E893" i="7" s="1"/>
  <c r="E894" i="7" s="1"/>
  <c r="E895" i="7" s="1"/>
  <c r="D37" i="1"/>
  <c r="D19" i="1"/>
  <c r="E308" i="5" l="1"/>
  <c r="E309" i="5" s="1"/>
  <c r="E310" i="5" s="1"/>
  <c r="E1008" i="5"/>
  <c r="G1008" i="5" s="1"/>
  <c r="G7" i="5"/>
  <c r="F307" i="5"/>
  <c r="E1408" i="5"/>
  <c r="F1408" i="5" s="1"/>
  <c r="F1407" i="5"/>
  <c r="F7" i="5"/>
  <c r="F807" i="5"/>
  <c r="G207" i="5"/>
  <c r="F607" i="5"/>
  <c r="F1007" i="5"/>
  <c r="G1207" i="5"/>
  <c r="E208" i="5"/>
  <c r="E209" i="5" s="1"/>
  <c r="E210" i="5" s="1"/>
  <c r="E211" i="5" s="1"/>
  <c r="E212" i="5" s="1"/>
  <c r="E213" i="5" s="1"/>
  <c r="E214" i="5" s="1"/>
  <c r="E215" i="5" s="1"/>
  <c r="E216" i="5" s="1"/>
  <c r="E217" i="5" s="1"/>
  <c r="E218" i="5" s="1"/>
  <c r="E219" i="5" s="1"/>
  <c r="E220" i="5" s="1"/>
  <c r="E221" i="5" s="1"/>
  <c r="E222" i="5" s="1"/>
  <c r="E223" i="5" s="1"/>
  <c r="E224" i="5" s="1"/>
  <c r="E225" i="5" s="1"/>
  <c r="E226" i="5" s="1"/>
  <c r="E227" i="5" s="1"/>
  <c r="E228" i="5" s="1"/>
  <c r="E229" i="5" s="1"/>
  <c r="E230" i="5" s="1"/>
  <c r="E231" i="5" s="1"/>
  <c r="E232" i="5" s="1"/>
  <c r="E233" i="5" s="1"/>
  <c r="E234" i="5" s="1"/>
  <c r="E235" i="5" s="1"/>
  <c r="E236" i="5" s="1"/>
  <c r="E237" i="5" s="1"/>
  <c r="E238" i="5" s="1"/>
  <c r="E239" i="5" s="1"/>
  <c r="E240" i="5" s="1"/>
  <c r="E241" i="5" s="1"/>
  <c r="E242" i="5" s="1"/>
  <c r="E243" i="5" s="1"/>
  <c r="E244" i="5" s="1"/>
  <c r="E245" i="5" s="1"/>
  <c r="E246" i="5" s="1"/>
  <c r="E247" i="5" s="1"/>
  <c r="E248" i="5" s="1"/>
  <c r="E249" i="5" s="1"/>
  <c r="E250" i="5" s="1"/>
  <c r="E251" i="5" s="1"/>
  <c r="E252" i="5" s="1"/>
  <c r="E253" i="5" s="1"/>
  <c r="E254" i="5" s="1"/>
  <c r="E255" i="5" s="1"/>
  <c r="E256" i="5" s="1"/>
  <c r="E257" i="5" s="1"/>
  <c r="E258" i="5" s="1"/>
  <c r="E259" i="5" s="1"/>
  <c r="E260" i="5" s="1"/>
  <c r="E261" i="5" s="1"/>
  <c r="E262" i="5" s="1"/>
  <c r="E263" i="5" s="1"/>
  <c r="E264" i="5" s="1"/>
  <c r="E265" i="5" s="1"/>
  <c r="E266" i="5" s="1"/>
  <c r="E267" i="5" s="1"/>
  <c r="E268" i="5" s="1"/>
  <c r="E269" i="5" s="1"/>
  <c r="E270" i="5" s="1"/>
  <c r="E271" i="5" s="1"/>
  <c r="E272" i="5" s="1"/>
  <c r="E273" i="5" s="1"/>
  <c r="E274" i="5" s="1"/>
  <c r="E275" i="5" s="1"/>
  <c r="E276" i="5" s="1"/>
  <c r="E277" i="5" s="1"/>
  <c r="E278" i="5" s="1"/>
  <c r="E279" i="5" s="1"/>
  <c r="E280" i="5" s="1"/>
  <c r="E281" i="5" s="1"/>
  <c r="E282" i="5" s="1"/>
  <c r="E283" i="5" s="1"/>
  <c r="E284" i="5" s="1"/>
  <c r="E285" i="5" s="1"/>
  <c r="E286" i="5" s="1"/>
  <c r="E287" i="5" s="1"/>
  <c r="E288" i="5" s="1"/>
  <c r="E289" i="5" s="1"/>
  <c r="E290" i="5" s="1"/>
  <c r="E291" i="5" s="1"/>
  <c r="E292" i="5" s="1"/>
  <c r="E293" i="5" s="1"/>
  <c r="E294" i="5" s="1"/>
  <c r="E295" i="5" s="1"/>
  <c r="E296" i="5" s="1"/>
  <c r="E297" i="5" s="1"/>
  <c r="E298" i="5" s="1"/>
  <c r="E299" i="5" s="1"/>
  <c r="E300" i="5" s="1"/>
  <c r="E301" i="5" s="1"/>
  <c r="E302" i="5" s="1"/>
  <c r="E303" i="5" s="1"/>
  <c r="E304" i="5" s="1"/>
  <c r="E305" i="5" s="1"/>
  <c r="E306" i="5" s="1"/>
  <c r="G306" i="5" s="1"/>
  <c r="F1307" i="5"/>
  <c r="G907" i="5"/>
  <c r="G1107" i="5"/>
  <c r="G507" i="5"/>
  <c r="E808" i="5"/>
  <c r="F808" i="5" s="1"/>
  <c r="G407" i="5"/>
  <c r="D17" i="8"/>
  <c r="E17" i="8" s="1"/>
  <c r="D38" i="6"/>
  <c r="E38" i="6" s="1"/>
  <c r="D36" i="6"/>
  <c r="E36" i="6" s="1"/>
  <c r="D18" i="6"/>
  <c r="E18" i="6" s="1"/>
  <c r="D30" i="6"/>
  <c r="E30" i="6" s="1"/>
  <c r="D20" i="6"/>
  <c r="E20" i="6" s="1"/>
  <c r="D16" i="6"/>
  <c r="E16" i="6" s="1"/>
  <c r="D40" i="6"/>
  <c r="E40" i="6" s="1"/>
  <c r="D21" i="6"/>
  <c r="E21" i="6" s="1"/>
  <c r="D23" i="6"/>
  <c r="E23" i="6" s="1"/>
  <c r="D17" i="6"/>
  <c r="E17" i="6" s="1"/>
  <c r="D44" i="6"/>
  <c r="E44" i="6" s="1"/>
  <c r="D39" i="6"/>
  <c r="E39" i="6" s="1"/>
  <c r="D34" i="6"/>
  <c r="E34" i="6" s="1"/>
  <c r="D43" i="6"/>
  <c r="E43" i="6" s="1"/>
  <c r="D42" i="6"/>
  <c r="E42" i="6" s="1"/>
  <c r="D19" i="6"/>
  <c r="E19" i="6" s="1"/>
  <c r="D31" i="6"/>
  <c r="E31" i="6" s="1"/>
  <c r="D24" i="6"/>
  <c r="E24" i="6" s="1"/>
  <c r="D22" i="6"/>
  <c r="E22" i="6" s="1"/>
  <c r="D35" i="6"/>
  <c r="E35" i="6" s="1"/>
  <c r="D25" i="6"/>
  <c r="E25" i="6" s="1"/>
  <c r="D33" i="6"/>
  <c r="E33" i="6" s="1"/>
  <c r="D41" i="6"/>
  <c r="E41" i="6" s="1"/>
  <c r="D32" i="6"/>
  <c r="E32" i="6" s="1"/>
  <c r="G107" i="5"/>
  <c r="E108" i="5"/>
  <c r="F108" i="5" s="1"/>
  <c r="F107" i="5"/>
  <c r="E8" i="7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E47" i="7" s="1"/>
  <c r="E48" i="7" s="1"/>
  <c r="E49" i="7" s="1"/>
  <c r="E50" i="7" s="1"/>
  <c r="E51" i="7" s="1"/>
  <c r="E52" i="7" s="1"/>
  <c r="E53" i="7" s="1"/>
  <c r="E54" i="7" s="1"/>
  <c r="E55" i="7" s="1"/>
  <c r="E56" i="7" s="1"/>
  <c r="E57" i="7" s="1"/>
  <c r="E58" i="7" s="1"/>
  <c r="E59" i="7" s="1"/>
  <c r="E60" i="7" s="1"/>
  <c r="E61" i="7" s="1"/>
  <c r="E62" i="7" s="1"/>
  <c r="E63" i="7" s="1"/>
  <c r="E64" i="7" s="1"/>
  <c r="E65" i="7" s="1"/>
  <c r="E66" i="7" s="1"/>
  <c r="E67" i="7" s="1"/>
  <c r="E68" i="7" s="1"/>
  <c r="E69" i="7" s="1"/>
  <c r="E70" i="7" s="1"/>
  <c r="E71" i="7" s="1"/>
  <c r="E72" i="7" s="1"/>
  <c r="E73" i="7" s="1"/>
  <c r="E74" i="7" s="1"/>
  <c r="E75" i="7" s="1"/>
  <c r="E76" i="7" s="1"/>
  <c r="E77" i="7" s="1"/>
  <c r="E78" i="7" s="1"/>
  <c r="E79" i="7" s="1"/>
  <c r="E80" i="7" s="1"/>
  <c r="E81" i="7" s="1"/>
  <c r="E82" i="7" s="1"/>
  <c r="E83" i="7" s="1"/>
  <c r="E84" i="7" s="1"/>
  <c r="E85" i="7" s="1"/>
  <c r="E86" i="7" s="1"/>
  <c r="E87" i="7" s="1"/>
  <c r="E88" i="7" s="1"/>
  <c r="E89" i="7" s="1"/>
  <c r="E90" i="7" s="1"/>
  <c r="E91" i="7" s="1"/>
  <c r="E92" i="7" s="1"/>
  <c r="E93" i="7" s="1"/>
  <c r="E94" i="7" s="1"/>
  <c r="E95" i="7" s="1"/>
  <c r="E96" i="7" s="1"/>
  <c r="E97" i="7" s="1"/>
  <c r="E1208" i="5"/>
  <c r="E408" i="5"/>
  <c r="E608" i="5"/>
  <c r="E1108" i="5"/>
  <c r="E908" i="5"/>
  <c r="D49" i="4"/>
  <c r="E62" i="4"/>
  <c r="E96" i="4"/>
  <c r="D88" i="4"/>
  <c r="E100" i="4"/>
  <c r="E31" i="4"/>
  <c r="E73" i="4"/>
  <c r="D58" i="4"/>
  <c r="E81" i="4"/>
  <c r="D63" i="4"/>
  <c r="E34" i="4"/>
  <c r="D57" i="4"/>
  <c r="D39" i="4"/>
  <c r="D59" i="4"/>
  <c r="D69" i="4"/>
  <c r="D53" i="4"/>
  <c r="D70" i="4"/>
  <c r="D26" i="4"/>
  <c r="E67" i="4"/>
  <c r="D38" i="4"/>
  <c r="D36" i="4"/>
  <c r="D48" i="4"/>
  <c r="D104" i="4"/>
  <c r="D27" i="4"/>
  <c r="E61" i="4"/>
  <c r="D75" i="4"/>
  <c r="E50" i="4"/>
  <c r="D40" i="4"/>
  <c r="D20" i="4"/>
  <c r="E93" i="4"/>
  <c r="D82" i="4"/>
  <c r="E79" i="4"/>
  <c r="D77" i="4"/>
  <c r="D91" i="4"/>
  <c r="D97" i="4"/>
  <c r="E51" i="4"/>
  <c r="E71" i="4"/>
  <c r="D86" i="4"/>
  <c r="D21" i="4"/>
  <c r="D35" i="4"/>
  <c r="D46" i="4"/>
  <c r="D84" i="4"/>
  <c r="E24" i="4"/>
  <c r="D32" i="4"/>
  <c r="E85" i="4"/>
  <c r="D45" i="4"/>
  <c r="D87" i="4"/>
  <c r="D74" i="4"/>
  <c r="E64" i="4"/>
  <c r="D41" i="4"/>
  <c r="E5" i="4"/>
  <c r="D89" i="4"/>
  <c r="E94" i="4"/>
  <c r="D29" i="4"/>
  <c r="E33" i="4"/>
  <c r="E54" i="4"/>
  <c r="E508" i="5"/>
  <c r="E1308" i="5"/>
  <c r="D38" i="1"/>
  <c r="E796" i="7"/>
  <c r="E296" i="7"/>
  <c r="E196" i="7"/>
  <c r="E696" i="7"/>
  <c r="E996" i="7"/>
  <c r="E896" i="7"/>
  <c r="E396" i="7"/>
  <c r="E496" i="7"/>
  <c r="E596" i="7"/>
  <c r="E1009" i="5"/>
  <c r="E40" i="4"/>
  <c r="E78" i="4"/>
  <c r="D78" i="4"/>
  <c r="E82" i="4"/>
  <c r="D34" i="4"/>
  <c r="D100" i="4"/>
  <c r="E89" i="4"/>
  <c r="E49" i="4"/>
  <c r="E7" i="4"/>
  <c r="E29" i="4"/>
  <c r="D9" i="4"/>
  <c r="D68" i="4"/>
  <c r="E68" i="4"/>
  <c r="E37" i="1"/>
  <c r="G308" i="5" l="1"/>
  <c r="F309" i="5"/>
  <c r="G309" i="5"/>
  <c r="F308" i="5"/>
  <c r="F1008" i="5"/>
  <c r="G808" i="5"/>
  <c r="G1408" i="5"/>
  <c r="G208" i="5"/>
  <c r="F208" i="5"/>
  <c r="G209" i="5"/>
  <c r="E86" i="4"/>
  <c r="D62" i="4"/>
  <c r="E35" i="4"/>
  <c r="E97" i="4"/>
  <c r="D6" i="4"/>
  <c r="E88" i="4"/>
  <c r="E27" i="4"/>
  <c r="E38" i="4"/>
  <c r="E10" i="4"/>
  <c r="D10" i="4"/>
  <c r="D94" i="4"/>
  <c r="D31" i="4"/>
  <c r="E69" i="4"/>
  <c r="E11" i="4"/>
  <c r="E74" i="4"/>
  <c r="D11" i="4"/>
  <c r="E15" i="4"/>
  <c r="E57" i="4"/>
  <c r="E36" i="4"/>
  <c r="E45" i="4"/>
  <c r="D61" i="4"/>
  <c r="D73" i="4"/>
  <c r="E84" i="4"/>
  <c r="E53" i="4"/>
  <c r="D51" i="4"/>
  <c r="D17" i="4"/>
  <c r="E17" i="4"/>
  <c r="D85" i="4"/>
  <c r="E63" i="4"/>
  <c r="D12" i="4"/>
  <c r="E12" i="4"/>
  <c r="E41" i="4"/>
  <c r="E70" i="4"/>
  <c r="E26" i="4"/>
  <c r="D81" i="4"/>
  <c r="E48" i="4"/>
  <c r="E109" i="5"/>
  <c r="F109" i="5" s="1"/>
  <c r="G108" i="5"/>
  <c r="G1308" i="5"/>
  <c r="F1308" i="5"/>
  <c r="G908" i="5"/>
  <c r="F908" i="5"/>
  <c r="G1108" i="5"/>
  <c r="F1108" i="5"/>
  <c r="G508" i="5"/>
  <c r="F508" i="5"/>
  <c r="F608" i="5"/>
  <c r="G608" i="5"/>
  <c r="G408" i="5"/>
  <c r="F408" i="5"/>
  <c r="G1009" i="5"/>
  <c r="F1009" i="5"/>
  <c r="E311" i="5"/>
  <c r="G310" i="5"/>
  <c r="E1209" i="5"/>
  <c r="E1210" i="5" s="1"/>
  <c r="G1208" i="5"/>
  <c r="F1208" i="5"/>
  <c r="G8" i="5"/>
  <c r="F8" i="5"/>
  <c r="F310" i="5"/>
  <c r="G210" i="5"/>
  <c r="E32" i="4"/>
  <c r="D13" i="4"/>
  <c r="D18" i="4"/>
  <c r="E16" i="4"/>
  <c r="D54" i="4"/>
  <c r="E87" i="4"/>
  <c r="E77" i="4"/>
  <c r="E9" i="4"/>
  <c r="E91" i="4"/>
  <c r="E18" i="4"/>
  <c r="E59" i="4"/>
  <c r="D67" i="4"/>
  <c r="D71" i="4"/>
  <c r="E13" i="4"/>
  <c r="E21" i="4"/>
  <c r="E104" i="4"/>
  <c r="G9" i="5"/>
  <c r="F9" i="5"/>
  <c r="F209" i="5"/>
  <c r="D64" i="4"/>
  <c r="E75" i="4"/>
  <c r="D33" i="4"/>
  <c r="D16" i="4"/>
  <c r="E39" i="4"/>
  <c r="D79" i="4"/>
  <c r="D24" i="4"/>
  <c r="E20" i="4"/>
  <c r="D66" i="4"/>
  <c r="E56" i="4"/>
  <c r="E19" i="4"/>
  <c r="D37" i="4"/>
  <c r="E58" i="4"/>
  <c r="E80" i="4"/>
  <c r="D56" i="4"/>
  <c r="D19" i="4"/>
  <c r="D7" i="4"/>
  <c r="E37" i="4"/>
  <c r="D43" i="4"/>
  <c r="E102" i="4"/>
  <c r="D23" i="4"/>
  <c r="E46" i="4"/>
  <c r="E99" i="4"/>
  <c r="E83" i="4"/>
  <c r="D60" i="4"/>
  <c r="E76" i="4"/>
  <c r="E14" i="4"/>
  <c r="D72" i="4"/>
  <c r="D76" i="4"/>
  <c r="D95" i="4"/>
  <c r="E8" i="4"/>
  <c r="E52" i="4"/>
  <c r="D50" i="4"/>
  <c r="E90" i="4"/>
  <c r="D22" i="4"/>
  <c r="D55" i="4"/>
  <c r="E95" i="4"/>
  <c r="D90" i="4"/>
  <c r="D47" i="4"/>
  <c r="E22" i="4"/>
  <c r="E42" i="4"/>
  <c r="D65" i="4"/>
  <c r="E28" i="4"/>
  <c r="D28" i="4"/>
  <c r="D8" i="4"/>
  <c r="E65" i="4"/>
  <c r="E47" i="4"/>
  <c r="E55" i="4"/>
  <c r="D42" i="4"/>
  <c r="E72" i="4"/>
  <c r="E43" i="4"/>
  <c r="D15" i="4"/>
  <c r="E609" i="5"/>
  <c r="E409" i="5"/>
  <c r="E509" i="5"/>
  <c r="E1109" i="5"/>
  <c r="E909" i="5"/>
  <c r="E1309" i="5"/>
  <c r="D52" i="4"/>
  <c r="D93" i="4"/>
  <c r="D96" i="4"/>
  <c r="D14" i="4"/>
  <c r="E98" i="4"/>
  <c r="D98" i="4"/>
  <c r="D99" i="4"/>
  <c r="E23" i="4"/>
  <c r="D83" i="4"/>
  <c r="D44" i="4"/>
  <c r="E44" i="4"/>
  <c r="E92" i="4"/>
  <c r="E101" i="4"/>
  <c r="D30" i="4"/>
  <c r="D92" i="4"/>
  <c r="D25" i="4"/>
  <c r="E25" i="4"/>
  <c r="D101" i="4"/>
  <c r="D102" i="4"/>
  <c r="E30" i="4"/>
  <c r="D80" i="4"/>
  <c r="E66" i="4"/>
  <c r="E60" i="4"/>
  <c r="D103" i="4"/>
  <c r="E103" i="4"/>
  <c r="E809" i="5"/>
  <c r="D26" i="6"/>
  <c r="D8" i="6" s="1"/>
  <c r="D27" i="8"/>
  <c r="E27" i="8" s="1"/>
  <c r="E1409" i="5"/>
  <c r="E98" i="7"/>
  <c r="E997" i="7"/>
  <c r="E297" i="7"/>
  <c r="E597" i="7"/>
  <c r="E397" i="7"/>
  <c r="E797" i="7"/>
  <c r="E697" i="7"/>
  <c r="E497" i="7"/>
  <c r="E897" i="7"/>
  <c r="E197" i="7"/>
  <c r="E1010" i="5"/>
  <c r="E26" i="6" l="1"/>
  <c r="E110" i="5"/>
  <c r="F110" i="5" s="1"/>
  <c r="G109" i="5"/>
  <c r="E1110" i="5"/>
  <c r="E1111" i="5" s="1"/>
  <c r="G1109" i="5"/>
  <c r="F1109" i="5"/>
  <c r="E312" i="5"/>
  <c r="G311" i="5"/>
  <c r="F1010" i="5"/>
  <c r="G1010" i="5"/>
  <c r="E510" i="5"/>
  <c r="G509" i="5"/>
  <c r="F509" i="5"/>
  <c r="E910" i="5"/>
  <c r="E911" i="5" s="1"/>
  <c r="G909" i="5"/>
  <c r="F909" i="5"/>
  <c r="F1210" i="5"/>
  <c r="G1210" i="5"/>
  <c r="E410" i="5"/>
  <c r="G409" i="5"/>
  <c r="F409" i="5"/>
  <c r="E610" i="5"/>
  <c r="E611" i="5" s="1"/>
  <c r="G609" i="5"/>
  <c r="F609" i="5"/>
  <c r="G809" i="5"/>
  <c r="F809" i="5"/>
  <c r="F1409" i="5"/>
  <c r="G1409" i="5"/>
  <c r="G1309" i="5"/>
  <c r="F1309" i="5"/>
  <c r="G1209" i="5"/>
  <c r="F1209" i="5"/>
  <c r="G211" i="5"/>
  <c r="F311" i="5"/>
  <c r="G10" i="5"/>
  <c r="F10" i="5"/>
  <c r="F210" i="5"/>
  <c r="E1310" i="5"/>
  <c r="E810" i="5"/>
  <c r="E1410" i="5"/>
  <c r="E898" i="7"/>
  <c r="E798" i="7"/>
  <c r="E398" i="7"/>
  <c r="E598" i="7"/>
  <c r="E298" i="7"/>
  <c r="E498" i="7"/>
  <c r="E998" i="7"/>
  <c r="E198" i="7"/>
  <c r="E698" i="7"/>
  <c r="E99" i="7"/>
  <c r="E1011" i="5"/>
  <c r="E1211" i="5"/>
  <c r="E111" i="5" l="1"/>
  <c r="F111" i="5" s="1"/>
  <c r="G110" i="5"/>
  <c r="G510" i="5"/>
  <c r="F510" i="5"/>
  <c r="E511" i="5"/>
  <c r="E512" i="5" s="1"/>
  <c r="F410" i="5"/>
  <c r="G410" i="5"/>
  <c r="F1310" i="5"/>
  <c r="G1310" i="5"/>
  <c r="G611" i="5"/>
  <c r="F611" i="5"/>
  <c r="G1111" i="5"/>
  <c r="F1111" i="5"/>
  <c r="F1211" i="5"/>
  <c r="G1211" i="5"/>
  <c r="E313" i="5"/>
  <c r="G312" i="5"/>
  <c r="F1410" i="5"/>
  <c r="G1410" i="5"/>
  <c r="G610" i="5"/>
  <c r="F610" i="5"/>
  <c r="F910" i="5"/>
  <c r="G910" i="5"/>
  <c r="F1011" i="5"/>
  <c r="G1011" i="5"/>
  <c r="E411" i="5"/>
  <c r="E412" i="5" s="1"/>
  <c r="F911" i="5"/>
  <c r="G911" i="5"/>
  <c r="G810" i="5"/>
  <c r="F810" i="5"/>
  <c r="G1110" i="5"/>
  <c r="F1110" i="5"/>
  <c r="F312" i="5"/>
  <c r="G212" i="5"/>
  <c r="F11" i="5"/>
  <c r="G11" i="5"/>
  <c r="F211" i="5"/>
  <c r="E1311" i="5"/>
  <c r="E1411" i="5"/>
  <c r="E811" i="5"/>
  <c r="E499" i="7"/>
  <c r="E599" i="7"/>
  <c r="E100" i="7"/>
  <c r="E799" i="7"/>
  <c r="E999" i="7"/>
  <c r="E299" i="7"/>
  <c r="E899" i="7"/>
  <c r="E699" i="7"/>
  <c r="E399" i="7"/>
  <c r="E199" i="7"/>
  <c r="E1112" i="5"/>
  <c r="E912" i="5"/>
  <c r="E612" i="5"/>
  <c r="E1212" i="5"/>
  <c r="E1012" i="5"/>
  <c r="E112" i="5" l="1"/>
  <c r="F112" i="5" s="1"/>
  <c r="G111" i="5"/>
  <c r="F412" i="5"/>
  <c r="G412" i="5"/>
  <c r="F1012" i="5"/>
  <c r="G1012" i="5"/>
  <c r="F1411" i="5"/>
  <c r="G1411" i="5"/>
  <c r="F1311" i="5"/>
  <c r="G1311" i="5"/>
  <c r="E314" i="5"/>
  <c r="G313" i="5"/>
  <c r="F411" i="5"/>
  <c r="G411" i="5"/>
  <c r="G612" i="5"/>
  <c r="F612" i="5"/>
  <c r="F912" i="5"/>
  <c r="G912" i="5"/>
  <c r="G511" i="5"/>
  <c r="F511" i="5"/>
  <c r="G811" i="5"/>
  <c r="F811" i="5"/>
  <c r="F1212" i="5"/>
  <c r="G1212" i="5"/>
  <c r="F1112" i="5"/>
  <c r="G1112" i="5"/>
  <c r="G512" i="5"/>
  <c r="F512" i="5"/>
  <c r="G213" i="5"/>
  <c r="F313" i="5"/>
  <c r="F12" i="5"/>
  <c r="G12" i="5"/>
  <c r="F212" i="5"/>
  <c r="E1412" i="5"/>
  <c r="E1312" i="5"/>
  <c r="E812" i="5"/>
  <c r="E200" i="7"/>
  <c r="E600" i="7"/>
  <c r="E700" i="7"/>
  <c r="E400" i="7"/>
  <c r="E1000" i="7"/>
  <c r="E900" i="7"/>
  <c r="E101" i="7"/>
  <c r="E500" i="7"/>
  <c r="E800" i="7"/>
  <c r="E300" i="7"/>
  <c r="E413" i="5"/>
  <c r="E1013" i="5"/>
  <c r="E1213" i="5"/>
  <c r="E613" i="5"/>
  <c r="E513" i="5"/>
  <c r="E913" i="5"/>
  <c r="E1113" i="5"/>
  <c r="E113" i="5" l="1"/>
  <c r="F113" i="5" s="1"/>
  <c r="G112" i="5"/>
  <c r="F1013" i="5"/>
  <c r="G1013" i="5"/>
  <c r="F413" i="5"/>
  <c r="G413" i="5"/>
  <c r="G1113" i="5"/>
  <c r="F1113" i="5"/>
  <c r="F913" i="5"/>
  <c r="G913" i="5"/>
  <c r="G812" i="5"/>
  <c r="F812" i="5"/>
  <c r="G513" i="5"/>
  <c r="F513" i="5"/>
  <c r="F1312" i="5"/>
  <c r="G1312" i="5"/>
  <c r="F613" i="5"/>
  <c r="G613" i="5"/>
  <c r="F1412" i="5"/>
  <c r="G1412" i="5"/>
  <c r="F1213" i="5"/>
  <c r="G1213" i="5"/>
  <c r="E315" i="5"/>
  <c r="G314" i="5"/>
  <c r="G214" i="5"/>
  <c r="F314" i="5"/>
  <c r="F213" i="5"/>
  <c r="G13" i="5"/>
  <c r="F13" i="5"/>
  <c r="E1413" i="5"/>
  <c r="E1313" i="5"/>
  <c r="E813" i="5"/>
  <c r="E801" i="7"/>
  <c r="E701" i="7"/>
  <c r="E501" i="7"/>
  <c r="E102" i="7"/>
  <c r="E601" i="7"/>
  <c r="E401" i="7"/>
  <c r="E1001" i="7"/>
  <c r="E901" i="7"/>
  <c r="E201" i="7"/>
  <c r="E301" i="7"/>
  <c r="E514" i="5"/>
  <c r="E1214" i="5"/>
  <c r="E1114" i="5"/>
  <c r="E914" i="5"/>
  <c r="E614" i="5"/>
  <c r="E1014" i="5"/>
  <c r="E414" i="5"/>
  <c r="E114" i="5" l="1"/>
  <c r="F114" i="5" s="1"/>
  <c r="G113" i="5"/>
  <c r="F1413" i="5"/>
  <c r="G1413" i="5"/>
  <c r="G1114" i="5"/>
  <c r="F1114" i="5"/>
  <c r="E316" i="5"/>
  <c r="G315" i="5"/>
  <c r="G1014" i="5"/>
  <c r="F1014" i="5"/>
  <c r="F1313" i="5"/>
  <c r="G1313" i="5"/>
  <c r="G1214" i="5"/>
  <c r="F1214" i="5"/>
  <c r="F614" i="5"/>
  <c r="G614" i="5"/>
  <c r="G914" i="5"/>
  <c r="F914" i="5"/>
  <c r="G514" i="5"/>
  <c r="F514" i="5"/>
  <c r="F813" i="5"/>
  <c r="G813" i="5"/>
  <c r="G414" i="5"/>
  <c r="F414" i="5"/>
  <c r="F315" i="5"/>
  <c r="G215" i="5"/>
  <c r="G14" i="5"/>
  <c r="F14" i="5"/>
  <c r="F214" i="5"/>
  <c r="E1414" i="5"/>
  <c r="E1314" i="5"/>
  <c r="E814" i="5"/>
  <c r="E202" i="7"/>
  <c r="E902" i="7"/>
  <c r="E1002" i="7"/>
  <c r="E302" i="7"/>
  <c r="E103" i="7"/>
  <c r="E402" i="7"/>
  <c r="E702" i="7"/>
  <c r="E502" i="7"/>
  <c r="E602" i="7"/>
  <c r="E802" i="7"/>
  <c r="E915" i="5"/>
  <c r="E1115" i="5"/>
  <c r="E415" i="5"/>
  <c r="E1015" i="5"/>
  <c r="E1215" i="5"/>
  <c r="E615" i="5"/>
  <c r="E515" i="5"/>
  <c r="E115" i="5" l="1"/>
  <c r="G114" i="5"/>
  <c r="G814" i="5"/>
  <c r="F814" i="5"/>
  <c r="G1414" i="5"/>
  <c r="F1414" i="5"/>
  <c r="E317" i="5"/>
  <c r="G316" i="5"/>
  <c r="G1115" i="5"/>
  <c r="F1115" i="5"/>
  <c r="G915" i="5"/>
  <c r="F915" i="5"/>
  <c r="F615" i="5"/>
  <c r="G615" i="5"/>
  <c r="G1314" i="5"/>
  <c r="F1314" i="5"/>
  <c r="G415" i="5"/>
  <c r="F415" i="5"/>
  <c r="G1215" i="5"/>
  <c r="F1215" i="5"/>
  <c r="G1015" i="5"/>
  <c r="F1015" i="5"/>
  <c r="G515" i="5"/>
  <c r="F515" i="5"/>
  <c r="G216" i="5"/>
  <c r="F316" i="5"/>
  <c r="F215" i="5"/>
  <c r="G15" i="5"/>
  <c r="F15" i="5"/>
  <c r="E1415" i="5"/>
  <c r="E1315" i="5"/>
  <c r="E815" i="5"/>
  <c r="E603" i="7"/>
  <c r="E104" i="7"/>
  <c r="E903" i="7"/>
  <c r="E403" i="7"/>
  <c r="E503" i="7"/>
  <c r="E803" i="7"/>
  <c r="E303" i="7"/>
  <c r="E1003" i="7"/>
  <c r="E703" i="7"/>
  <c r="E203" i="7"/>
  <c r="E616" i="5"/>
  <c r="E1016" i="5"/>
  <c r="E416" i="5"/>
  <c r="E916" i="5"/>
  <c r="E516" i="5"/>
  <c r="E1216" i="5"/>
  <c r="E1116" i="5"/>
  <c r="E116" i="5" l="1"/>
  <c r="F116" i="5" s="1"/>
  <c r="G115" i="5"/>
  <c r="F115" i="5"/>
  <c r="G815" i="5"/>
  <c r="F815" i="5"/>
  <c r="G1315" i="5"/>
  <c r="F1315" i="5"/>
  <c r="G1415" i="5"/>
  <c r="F1415" i="5"/>
  <c r="E318" i="5"/>
  <c r="G317" i="5"/>
  <c r="G1216" i="5"/>
  <c r="F1216" i="5"/>
  <c r="G1016" i="5"/>
  <c r="F1016" i="5"/>
  <c r="F516" i="5"/>
  <c r="G516" i="5"/>
  <c r="G416" i="5"/>
  <c r="F416" i="5"/>
  <c r="F616" i="5"/>
  <c r="G616" i="5"/>
  <c r="G916" i="5"/>
  <c r="F916" i="5"/>
  <c r="G1116" i="5"/>
  <c r="F1116" i="5"/>
  <c r="F317" i="5"/>
  <c r="G217" i="5"/>
  <c r="F16" i="5"/>
  <c r="G16" i="5"/>
  <c r="F216" i="5"/>
  <c r="E1416" i="5"/>
  <c r="E1316" i="5"/>
  <c r="E816" i="5"/>
  <c r="E404" i="7"/>
  <c r="E1004" i="7"/>
  <c r="E804" i="7"/>
  <c r="E105" i="7"/>
  <c r="E304" i="7"/>
  <c r="E204" i="7"/>
  <c r="E704" i="7"/>
  <c r="E504" i="7"/>
  <c r="E904" i="7"/>
  <c r="E604" i="7"/>
  <c r="E1217" i="5"/>
  <c r="E517" i="5"/>
  <c r="E917" i="5"/>
  <c r="E1017" i="5"/>
  <c r="E1117" i="5"/>
  <c r="E417" i="5"/>
  <c r="E617" i="5"/>
  <c r="E117" i="5" l="1"/>
  <c r="F117" i="5" s="1"/>
  <c r="G116" i="5"/>
  <c r="G1117" i="5"/>
  <c r="F1117" i="5"/>
  <c r="G1416" i="5"/>
  <c r="F1416" i="5"/>
  <c r="G816" i="5"/>
  <c r="F816" i="5"/>
  <c r="G517" i="5"/>
  <c r="F517" i="5"/>
  <c r="G1017" i="5"/>
  <c r="F1017" i="5"/>
  <c r="F417" i="5"/>
  <c r="G417" i="5"/>
  <c r="G1316" i="5"/>
  <c r="F1316" i="5"/>
  <c r="G917" i="5"/>
  <c r="F917" i="5"/>
  <c r="G1217" i="5"/>
  <c r="F1217" i="5"/>
  <c r="E319" i="5"/>
  <c r="G318" i="5"/>
  <c r="G617" i="5"/>
  <c r="F617" i="5"/>
  <c r="G218" i="5"/>
  <c r="F318" i="5"/>
  <c r="G17" i="5"/>
  <c r="F17" i="5"/>
  <c r="F217" i="5"/>
  <c r="E1417" i="5"/>
  <c r="E1317" i="5"/>
  <c r="E817" i="5"/>
  <c r="E605" i="7"/>
  <c r="E205" i="7"/>
  <c r="E905" i="7"/>
  <c r="E505" i="7"/>
  <c r="E1005" i="7"/>
  <c r="E106" i="7"/>
  <c r="E305" i="7"/>
  <c r="E705" i="7"/>
  <c r="E805" i="7"/>
  <c r="E405" i="7"/>
  <c r="E518" i="5"/>
  <c r="E1118" i="5"/>
  <c r="E618" i="5"/>
  <c r="E918" i="5"/>
  <c r="E418" i="5"/>
  <c r="E1018" i="5"/>
  <c r="E1218" i="5"/>
  <c r="E118" i="5" l="1"/>
  <c r="F118" i="5" s="1"/>
  <c r="G117" i="5"/>
  <c r="F1417" i="5"/>
  <c r="G1417" i="5"/>
  <c r="F1018" i="5"/>
  <c r="G1018" i="5"/>
  <c r="F418" i="5"/>
  <c r="G418" i="5"/>
  <c r="G618" i="5"/>
  <c r="F618" i="5"/>
  <c r="G1118" i="5"/>
  <c r="F1118" i="5"/>
  <c r="G1317" i="5"/>
  <c r="F1317" i="5"/>
  <c r="F918" i="5"/>
  <c r="G918" i="5"/>
  <c r="E320" i="5"/>
  <c r="G319" i="5"/>
  <c r="G518" i="5"/>
  <c r="F518" i="5"/>
  <c r="G817" i="5"/>
  <c r="F817" i="5"/>
  <c r="F1218" i="5"/>
  <c r="G1218" i="5"/>
  <c r="F319" i="5"/>
  <c r="G219" i="5"/>
  <c r="G18" i="5"/>
  <c r="F18" i="5"/>
  <c r="F218" i="5"/>
  <c r="E1418" i="5"/>
  <c r="E1318" i="5"/>
  <c r="E818" i="5"/>
  <c r="E906" i="7"/>
  <c r="E406" i="7"/>
  <c r="E706" i="7"/>
  <c r="E506" i="7"/>
  <c r="E206" i="7"/>
  <c r="E306" i="7"/>
  <c r="E606" i="7"/>
  <c r="E806" i="7"/>
  <c r="E1006" i="7"/>
  <c r="E1019" i="5"/>
  <c r="E419" i="5"/>
  <c r="E519" i="5"/>
  <c r="E1219" i="5"/>
  <c r="E919" i="5"/>
  <c r="E619" i="5"/>
  <c r="E1119" i="5"/>
  <c r="E119" i="5" l="1"/>
  <c r="F119" i="5" s="1"/>
  <c r="G118" i="5"/>
  <c r="G1119" i="5"/>
  <c r="F1119" i="5"/>
  <c r="G619" i="5"/>
  <c r="F619" i="5"/>
  <c r="F919" i="5"/>
  <c r="G919" i="5"/>
  <c r="F1219" i="5"/>
  <c r="G1219" i="5"/>
  <c r="E321" i="5"/>
  <c r="G320" i="5"/>
  <c r="G818" i="5"/>
  <c r="F818" i="5"/>
  <c r="F1318" i="5"/>
  <c r="G1318" i="5"/>
  <c r="E1419" i="5"/>
  <c r="F1418" i="5"/>
  <c r="G1418" i="5"/>
  <c r="G519" i="5"/>
  <c r="F519" i="5"/>
  <c r="F1019" i="5"/>
  <c r="G1019" i="5"/>
  <c r="F419" i="5"/>
  <c r="G419" i="5"/>
  <c r="G220" i="5"/>
  <c r="F320" i="5"/>
  <c r="F19" i="5"/>
  <c r="G19" i="5"/>
  <c r="F219" i="5"/>
  <c r="E1319" i="5"/>
  <c r="E819" i="5"/>
  <c r="E920" i="5"/>
  <c r="E420" i="5"/>
  <c r="E1220" i="5"/>
  <c r="E520" i="5"/>
  <c r="E1120" i="5"/>
  <c r="E620" i="5"/>
  <c r="E1020" i="5"/>
  <c r="E120" i="5" l="1"/>
  <c r="F120" i="5" s="1"/>
  <c r="G119" i="5"/>
  <c r="F1419" i="5"/>
  <c r="G1419" i="5"/>
  <c r="E1420" i="5"/>
  <c r="E1421" i="5" s="1"/>
  <c r="F1319" i="5"/>
  <c r="G1319" i="5"/>
  <c r="G520" i="5"/>
  <c r="F520" i="5"/>
  <c r="F1020" i="5"/>
  <c r="G1020" i="5"/>
  <c r="F1220" i="5"/>
  <c r="G1220" i="5"/>
  <c r="G819" i="5"/>
  <c r="F819" i="5"/>
  <c r="F420" i="5"/>
  <c r="G420" i="5"/>
  <c r="G620" i="5"/>
  <c r="F620" i="5"/>
  <c r="F1120" i="5"/>
  <c r="G1120" i="5"/>
  <c r="F920" i="5"/>
  <c r="G920" i="5"/>
  <c r="E322" i="5"/>
  <c r="G321" i="5"/>
  <c r="F321" i="5"/>
  <c r="G221" i="5"/>
  <c r="F220" i="5"/>
  <c r="F20" i="5"/>
  <c r="G20" i="5"/>
  <c r="E1320" i="5"/>
  <c r="E820" i="5"/>
  <c r="E621" i="5"/>
  <c r="E1121" i="5"/>
  <c r="E421" i="5"/>
  <c r="E1021" i="5"/>
  <c r="E921" i="5"/>
  <c r="E521" i="5"/>
  <c r="E1221" i="5"/>
  <c r="E121" i="5" l="1"/>
  <c r="F121" i="5" s="1"/>
  <c r="G120" i="5"/>
  <c r="F1320" i="5"/>
  <c r="G1320" i="5"/>
  <c r="E323" i="5"/>
  <c r="G322" i="5"/>
  <c r="F921" i="5"/>
  <c r="G921" i="5"/>
  <c r="F1021" i="5"/>
  <c r="G1021" i="5"/>
  <c r="F1221" i="5"/>
  <c r="G1221" i="5"/>
  <c r="F1421" i="5"/>
  <c r="G1421" i="5"/>
  <c r="F1420" i="5"/>
  <c r="G1420" i="5"/>
  <c r="G820" i="5"/>
  <c r="F820" i="5"/>
  <c r="F421" i="5"/>
  <c r="G421" i="5"/>
  <c r="G521" i="5"/>
  <c r="F521" i="5"/>
  <c r="G1121" i="5"/>
  <c r="F1121" i="5"/>
  <c r="F621" i="5"/>
  <c r="G621" i="5"/>
  <c r="G222" i="5"/>
  <c r="F322" i="5"/>
  <c r="G21" i="5"/>
  <c r="F21" i="5"/>
  <c r="F221" i="5"/>
  <c r="E1321" i="5"/>
  <c r="E821" i="5"/>
  <c r="E522" i="5"/>
  <c r="E1122" i="5"/>
  <c r="E1422" i="5"/>
  <c r="E922" i="5"/>
  <c r="E422" i="5"/>
  <c r="E1022" i="5"/>
  <c r="E1222" i="5"/>
  <c r="E622" i="5"/>
  <c r="E122" i="5" l="1"/>
  <c r="F122" i="5" s="1"/>
  <c r="G121" i="5"/>
  <c r="E1322" i="5"/>
  <c r="E1323" i="5" s="1"/>
  <c r="F1321" i="5"/>
  <c r="G1321" i="5"/>
  <c r="G922" i="5"/>
  <c r="F922" i="5"/>
  <c r="G1022" i="5"/>
  <c r="F1022" i="5"/>
  <c r="G1422" i="5"/>
  <c r="F1422" i="5"/>
  <c r="G1122" i="5"/>
  <c r="F1122" i="5"/>
  <c r="E324" i="5"/>
  <c r="G323" i="5"/>
  <c r="G1222" i="5"/>
  <c r="F1222" i="5"/>
  <c r="G422" i="5"/>
  <c r="F422" i="5"/>
  <c r="G522" i="5"/>
  <c r="F522" i="5"/>
  <c r="F622" i="5"/>
  <c r="G622" i="5"/>
  <c r="F821" i="5"/>
  <c r="G821" i="5"/>
  <c r="F323" i="5"/>
  <c r="G223" i="5"/>
  <c r="G22" i="5"/>
  <c r="F22" i="5"/>
  <c r="F222" i="5"/>
  <c r="E822" i="5"/>
  <c r="E1423" i="5"/>
  <c r="E1123" i="5"/>
  <c r="E1223" i="5"/>
  <c r="E623" i="5"/>
  <c r="E1023" i="5"/>
  <c r="E923" i="5"/>
  <c r="E423" i="5"/>
  <c r="E523" i="5"/>
  <c r="E123" i="5" l="1"/>
  <c r="F123" i="5" s="1"/>
  <c r="G122" i="5"/>
  <c r="G822" i="5"/>
  <c r="F822" i="5"/>
  <c r="G1323" i="5"/>
  <c r="F1323" i="5"/>
  <c r="G523" i="5"/>
  <c r="F523" i="5"/>
  <c r="G1023" i="5"/>
  <c r="F1023" i="5"/>
  <c r="G923" i="5"/>
  <c r="F923" i="5"/>
  <c r="E325" i="5"/>
  <c r="G324" i="5"/>
  <c r="G1223" i="5"/>
  <c r="F1223" i="5"/>
  <c r="G423" i="5"/>
  <c r="F423" i="5"/>
  <c r="G1123" i="5"/>
  <c r="F1123" i="5"/>
  <c r="F623" i="5"/>
  <c r="G623" i="5"/>
  <c r="G1423" i="5"/>
  <c r="F1423" i="5"/>
  <c r="G1322" i="5"/>
  <c r="F1322" i="5"/>
  <c r="G224" i="5"/>
  <c r="F324" i="5"/>
  <c r="F23" i="5"/>
  <c r="G23" i="5"/>
  <c r="F223" i="5"/>
  <c r="E823" i="5"/>
  <c r="E924" i="5"/>
  <c r="E1124" i="5"/>
  <c r="E1424" i="5"/>
  <c r="E524" i="5"/>
  <c r="E424" i="5"/>
  <c r="E624" i="5"/>
  <c r="E1324" i="5"/>
  <c r="E1024" i="5"/>
  <c r="E1224" i="5"/>
  <c r="E124" i="5" l="1"/>
  <c r="F124" i="5" s="1"/>
  <c r="G123" i="5"/>
  <c r="G1324" i="5"/>
  <c r="F1324" i="5"/>
  <c r="G823" i="5"/>
  <c r="F823" i="5"/>
  <c r="G424" i="5"/>
  <c r="F424" i="5"/>
  <c r="G1024" i="5"/>
  <c r="F1024" i="5"/>
  <c r="G524" i="5"/>
  <c r="F524" i="5"/>
  <c r="G1424" i="5"/>
  <c r="F1424" i="5"/>
  <c r="E326" i="5"/>
  <c r="G325" i="5"/>
  <c r="F624" i="5"/>
  <c r="G624" i="5"/>
  <c r="G1124" i="5"/>
  <c r="F1124" i="5"/>
  <c r="G1224" i="5"/>
  <c r="F1224" i="5"/>
  <c r="G924" i="5"/>
  <c r="F924" i="5"/>
  <c r="F325" i="5"/>
  <c r="G225" i="5"/>
  <c r="F224" i="5"/>
  <c r="F24" i="5"/>
  <c r="G24" i="5"/>
  <c r="E824" i="5"/>
  <c r="E1325" i="5"/>
  <c r="E1425" i="5"/>
  <c r="E625" i="5"/>
  <c r="E1125" i="5"/>
  <c r="E1025" i="5"/>
  <c r="E425" i="5"/>
  <c r="E925" i="5"/>
  <c r="E1225" i="5"/>
  <c r="E525" i="5"/>
  <c r="E125" i="5" l="1"/>
  <c r="F125" i="5" s="1"/>
  <c r="G124" i="5"/>
  <c r="G525" i="5"/>
  <c r="F525" i="5"/>
  <c r="G1325" i="5"/>
  <c r="F1325" i="5"/>
  <c r="F1425" i="5"/>
  <c r="G1425" i="5"/>
  <c r="G1225" i="5"/>
  <c r="F1225" i="5"/>
  <c r="G824" i="5"/>
  <c r="F824" i="5"/>
  <c r="G925" i="5"/>
  <c r="F925" i="5"/>
  <c r="E327" i="5"/>
  <c r="G326" i="5"/>
  <c r="G425" i="5"/>
  <c r="F425" i="5"/>
  <c r="G1025" i="5"/>
  <c r="F1025" i="5"/>
  <c r="G1125" i="5"/>
  <c r="F1125" i="5"/>
  <c r="G625" i="5"/>
  <c r="F625" i="5"/>
  <c r="G226" i="5"/>
  <c r="F326" i="5"/>
  <c r="F225" i="5"/>
  <c r="G25" i="5"/>
  <c r="F25" i="5"/>
  <c r="E825" i="5"/>
  <c r="E1026" i="5"/>
  <c r="E1426" i="5"/>
  <c r="E926" i="5"/>
  <c r="E1126" i="5"/>
  <c r="E1326" i="5"/>
  <c r="E1226" i="5"/>
  <c r="E526" i="5"/>
  <c r="E426" i="5"/>
  <c r="E626" i="5"/>
  <c r="E126" i="5" l="1"/>
  <c r="F126" i="5" s="1"/>
  <c r="G125" i="5"/>
  <c r="F1026" i="5"/>
  <c r="G1026" i="5"/>
  <c r="G626" i="5"/>
  <c r="F626" i="5"/>
  <c r="G825" i="5"/>
  <c r="F825" i="5"/>
  <c r="G526" i="5"/>
  <c r="F526" i="5"/>
  <c r="E328" i="5"/>
  <c r="G327" i="5"/>
  <c r="F1226" i="5"/>
  <c r="G1226" i="5"/>
  <c r="F1426" i="5"/>
  <c r="G1426" i="5"/>
  <c r="F1326" i="5"/>
  <c r="G1326" i="5"/>
  <c r="F426" i="5"/>
  <c r="G426" i="5"/>
  <c r="G1126" i="5"/>
  <c r="F1126" i="5"/>
  <c r="F926" i="5"/>
  <c r="G926" i="5"/>
  <c r="F327" i="5"/>
  <c r="G227" i="5"/>
  <c r="F226" i="5"/>
  <c r="G26" i="5"/>
  <c r="F26" i="5"/>
  <c r="E826" i="5"/>
  <c r="E427" i="5"/>
  <c r="E1327" i="5"/>
  <c r="E1427" i="5"/>
  <c r="E527" i="5"/>
  <c r="E1127" i="5"/>
  <c r="E1227" i="5"/>
  <c r="E927" i="5"/>
  <c r="E1027" i="5"/>
  <c r="E627" i="5"/>
  <c r="E127" i="5" l="1"/>
  <c r="G126" i="5"/>
  <c r="F1327" i="5"/>
  <c r="G1327" i="5"/>
  <c r="G627" i="5"/>
  <c r="F627" i="5"/>
  <c r="F427" i="5"/>
  <c r="G427" i="5"/>
  <c r="G1127" i="5"/>
  <c r="F1127" i="5"/>
  <c r="G826" i="5"/>
  <c r="F826" i="5"/>
  <c r="F927" i="5"/>
  <c r="G927" i="5"/>
  <c r="F1027" i="5"/>
  <c r="G1027" i="5"/>
  <c r="F1227" i="5"/>
  <c r="G1227" i="5"/>
  <c r="G527" i="5"/>
  <c r="F527" i="5"/>
  <c r="F1427" i="5"/>
  <c r="G1427" i="5"/>
  <c r="E329" i="5"/>
  <c r="G328" i="5"/>
  <c r="G228" i="5"/>
  <c r="F328" i="5"/>
  <c r="F27" i="5"/>
  <c r="G27" i="5"/>
  <c r="F227" i="5"/>
  <c r="E827" i="5"/>
  <c r="E1228" i="5"/>
  <c r="E528" i="5"/>
  <c r="E628" i="5"/>
  <c r="E1428" i="5"/>
  <c r="E1028" i="5"/>
  <c r="E1328" i="5"/>
  <c r="E928" i="5"/>
  <c r="E1128" i="5"/>
  <c r="E428" i="5"/>
  <c r="E128" i="5" l="1"/>
  <c r="F128" i="5" s="1"/>
  <c r="G127" i="5"/>
  <c r="F127" i="5"/>
  <c r="F1228" i="5"/>
  <c r="G1228" i="5"/>
  <c r="G827" i="5"/>
  <c r="F827" i="5"/>
  <c r="F928" i="5"/>
  <c r="G928" i="5"/>
  <c r="E330" i="5"/>
  <c r="G329" i="5"/>
  <c r="G528" i="5"/>
  <c r="F528" i="5"/>
  <c r="F428" i="5"/>
  <c r="G428" i="5"/>
  <c r="F1328" i="5"/>
  <c r="G1328" i="5"/>
  <c r="F1028" i="5"/>
  <c r="G1028" i="5"/>
  <c r="F1128" i="5"/>
  <c r="G1128" i="5"/>
  <c r="F1428" i="5"/>
  <c r="G1428" i="5"/>
  <c r="G628" i="5"/>
  <c r="F628" i="5"/>
  <c r="F329" i="5"/>
  <c r="G229" i="5"/>
  <c r="F228" i="5"/>
  <c r="F28" i="5"/>
  <c r="G28" i="5"/>
  <c r="E828" i="5"/>
  <c r="E929" i="5"/>
  <c r="E1029" i="5"/>
  <c r="E629" i="5"/>
  <c r="E529" i="5"/>
  <c r="E429" i="5"/>
  <c r="E1329" i="5"/>
  <c r="E1429" i="5"/>
  <c r="E1229" i="5"/>
  <c r="E1129" i="5"/>
  <c r="E129" i="5" l="1"/>
  <c r="F129" i="5" s="1"/>
  <c r="G128" i="5"/>
  <c r="G1129" i="5"/>
  <c r="F1129" i="5"/>
  <c r="F1229" i="5"/>
  <c r="G1229" i="5"/>
  <c r="G828" i="5"/>
  <c r="F828" i="5"/>
  <c r="F1429" i="5"/>
  <c r="G1429" i="5"/>
  <c r="F1029" i="5"/>
  <c r="G1029" i="5"/>
  <c r="F1329" i="5"/>
  <c r="G1329" i="5"/>
  <c r="F929" i="5"/>
  <c r="G929" i="5"/>
  <c r="F429" i="5"/>
  <c r="G429" i="5"/>
  <c r="E331" i="5"/>
  <c r="G330" i="5"/>
  <c r="G529" i="5"/>
  <c r="F529" i="5"/>
  <c r="F629" i="5"/>
  <c r="G629" i="5"/>
  <c r="G230" i="5"/>
  <c r="F330" i="5"/>
  <c r="G29" i="5"/>
  <c r="F29" i="5"/>
  <c r="F229" i="5"/>
  <c r="E829" i="5"/>
  <c r="E1330" i="5"/>
  <c r="E1130" i="5"/>
  <c r="E430" i="5"/>
  <c r="E630" i="5"/>
  <c r="E1230" i="5"/>
  <c r="E530" i="5"/>
  <c r="E1030" i="5"/>
  <c r="E1430" i="5"/>
  <c r="E930" i="5"/>
  <c r="E130" i="5" l="1"/>
  <c r="F130" i="5" s="1"/>
  <c r="G129" i="5"/>
  <c r="G930" i="5"/>
  <c r="F930" i="5"/>
  <c r="G1430" i="5"/>
  <c r="F1430" i="5"/>
  <c r="G1030" i="5"/>
  <c r="F1030" i="5"/>
  <c r="G1130" i="5"/>
  <c r="F1130" i="5"/>
  <c r="G1330" i="5"/>
  <c r="F1330" i="5"/>
  <c r="G829" i="5"/>
  <c r="F829" i="5"/>
  <c r="G530" i="5"/>
  <c r="F530" i="5"/>
  <c r="G1230" i="5"/>
  <c r="F1230" i="5"/>
  <c r="F630" i="5"/>
  <c r="G630" i="5"/>
  <c r="G430" i="5"/>
  <c r="F430" i="5"/>
  <c r="E332" i="5"/>
  <c r="G331" i="5"/>
  <c r="F331" i="5"/>
  <c r="G231" i="5"/>
  <c r="G30" i="5"/>
  <c r="F30" i="5"/>
  <c r="F230" i="5"/>
  <c r="E830" i="5"/>
  <c r="E1431" i="5"/>
  <c r="E1231" i="5"/>
  <c r="E1131" i="5"/>
  <c r="E931" i="5"/>
  <c r="E1031" i="5"/>
  <c r="E631" i="5"/>
  <c r="E1331" i="5"/>
  <c r="E531" i="5"/>
  <c r="E431" i="5"/>
  <c r="E131" i="5" l="1"/>
  <c r="F131" i="5" s="1"/>
  <c r="G130" i="5"/>
  <c r="G431" i="5"/>
  <c r="F431" i="5"/>
  <c r="G531" i="5"/>
  <c r="F531" i="5"/>
  <c r="E333" i="5"/>
  <c r="G332" i="5"/>
  <c r="F631" i="5"/>
  <c r="G631" i="5"/>
  <c r="G1231" i="5"/>
  <c r="F1231" i="5"/>
  <c r="G1331" i="5"/>
  <c r="F1331" i="5"/>
  <c r="G931" i="5"/>
  <c r="F931" i="5"/>
  <c r="G1431" i="5"/>
  <c r="F1431" i="5"/>
  <c r="G830" i="5"/>
  <c r="F830" i="5"/>
  <c r="G1031" i="5"/>
  <c r="F1031" i="5"/>
  <c r="G1131" i="5"/>
  <c r="F1131" i="5"/>
  <c r="G232" i="5"/>
  <c r="F332" i="5"/>
  <c r="F231" i="5"/>
  <c r="F31" i="5"/>
  <c r="G31" i="5"/>
  <c r="E831" i="5"/>
  <c r="E532" i="5"/>
  <c r="E1032" i="5"/>
  <c r="E932" i="5"/>
  <c r="E1132" i="5"/>
  <c r="E1332" i="5"/>
  <c r="E1232" i="5"/>
  <c r="E432" i="5"/>
  <c r="E632" i="5"/>
  <c r="E1432" i="5"/>
  <c r="E132" i="5" l="1"/>
  <c r="F132" i="5" s="1"/>
  <c r="G131" i="5"/>
  <c r="G1432" i="5"/>
  <c r="F1432" i="5"/>
  <c r="G532" i="5"/>
  <c r="F532" i="5"/>
  <c r="G831" i="5"/>
  <c r="F831" i="5"/>
  <c r="G432" i="5"/>
  <c r="F432" i="5"/>
  <c r="E334" i="5"/>
  <c r="G333" i="5"/>
  <c r="G1032" i="5"/>
  <c r="F1032" i="5"/>
  <c r="G1232" i="5"/>
  <c r="F1232" i="5"/>
  <c r="F632" i="5"/>
  <c r="G632" i="5"/>
  <c r="G1332" i="5"/>
  <c r="F1332" i="5"/>
  <c r="G1132" i="5"/>
  <c r="F1132" i="5"/>
  <c r="G932" i="5"/>
  <c r="F932" i="5"/>
  <c r="F333" i="5"/>
  <c r="G233" i="5"/>
  <c r="F32" i="5"/>
  <c r="G32" i="5"/>
  <c r="F232" i="5"/>
  <c r="E832" i="5"/>
  <c r="E633" i="5"/>
  <c r="E1333" i="5"/>
  <c r="E433" i="5"/>
  <c r="E1433" i="5"/>
  <c r="E1233" i="5"/>
  <c r="E1133" i="5"/>
  <c r="E1033" i="5"/>
  <c r="E933" i="5"/>
  <c r="E533" i="5"/>
  <c r="E133" i="5" l="1"/>
  <c r="F133" i="5" s="1"/>
  <c r="G132" i="5"/>
  <c r="G533" i="5"/>
  <c r="F533" i="5"/>
  <c r="G633" i="5"/>
  <c r="F633" i="5"/>
  <c r="G832" i="5"/>
  <c r="F832" i="5"/>
  <c r="G1333" i="5"/>
  <c r="F1333" i="5"/>
  <c r="G1133" i="5"/>
  <c r="F1133" i="5"/>
  <c r="G933" i="5"/>
  <c r="F933" i="5"/>
  <c r="G1033" i="5"/>
  <c r="F1033" i="5"/>
  <c r="F1433" i="5"/>
  <c r="G1433" i="5"/>
  <c r="G1233" i="5"/>
  <c r="F1233" i="5"/>
  <c r="F433" i="5"/>
  <c r="G433" i="5"/>
  <c r="E335" i="5"/>
  <c r="G334" i="5"/>
  <c r="G234" i="5"/>
  <c r="F334" i="5"/>
  <c r="F233" i="5"/>
  <c r="G33" i="5"/>
  <c r="F33" i="5"/>
  <c r="E833" i="5"/>
  <c r="E1234" i="5"/>
  <c r="E434" i="5"/>
  <c r="E1434" i="5"/>
  <c r="E534" i="5"/>
  <c r="E1034" i="5"/>
  <c r="E1334" i="5"/>
  <c r="E934" i="5"/>
  <c r="E1134" i="5"/>
  <c r="E634" i="5"/>
  <c r="E134" i="5" l="1"/>
  <c r="G133" i="5"/>
  <c r="G634" i="5"/>
  <c r="F634" i="5"/>
  <c r="F1234" i="5"/>
  <c r="G1234" i="5"/>
  <c r="G833" i="5"/>
  <c r="F833" i="5"/>
  <c r="E336" i="5"/>
  <c r="G335" i="5"/>
  <c r="F934" i="5"/>
  <c r="G934" i="5"/>
  <c r="F434" i="5"/>
  <c r="G434" i="5"/>
  <c r="F1334" i="5"/>
  <c r="G1334" i="5"/>
  <c r="G1134" i="5"/>
  <c r="F1134" i="5"/>
  <c r="G534" i="5"/>
  <c r="F534" i="5"/>
  <c r="F1034" i="5"/>
  <c r="G1034" i="5"/>
  <c r="F1434" i="5"/>
  <c r="G1434" i="5"/>
  <c r="F335" i="5"/>
  <c r="G235" i="5"/>
  <c r="G34" i="5"/>
  <c r="F34" i="5"/>
  <c r="F234" i="5"/>
  <c r="E834" i="5"/>
  <c r="E1135" i="5"/>
  <c r="E1035" i="5"/>
  <c r="E935" i="5"/>
  <c r="E535" i="5"/>
  <c r="E435" i="5"/>
  <c r="E635" i="5"/>
  <c r="E1335" i="5"/>
  <c r="E1235" i="5"/>
  <c r="E1435" i="5"/>
  <c r="E135" i="5" l="1"/>
  <c r="F135" i="5" s="1"/>
  <c r="G134" i="5"/>
  <c r="F134" i="5"/>
  <c r="F1035" i="5"/>
  <c r="G1035" i="5"/>
  <c r="G1135" i="5"/>
  <c r="F1135" i="5"/>
  <c r="E337" i="5"/>
  <c r="G336" i="5"/>
  <c r="G834" i="5"/>
  <c r="F834" i="5"/>
  <c r="F1235" i="5"/>
  <c r="G1235" i="5"/>
  <c r="G635" i="5"/>
  <c r="F635" i="5"/>
  <c r="F435" i="5"/>
  <c r="G435" i="5"/>
  <c r="F1335" i="5"/>
  <c r="G1335" i="5"/>
  <c r="G535" i="5"/>
  <c r="F535" i="5"/>
  <c r="F1435" i="5"/>
  <c r="G1435" i="5"/>
  <c r="F935" i="5"/>
  <c r="G935" i="5"/>
  <c r="G236" i="5"/>
  <c r="F336" i="5"/>
  <c r="F235" i="5"/>
  <c r="F35" i="5"/>
  <c r="G35" i="5"/>
  <c r="E835" i="5"/>
  <c r="E1336" i="5"/>
  <c r="E936" i="5"/>
  <c r="E636" i="5"/>
  <c r="E1236" i="5"/>
  <c r="E436" i="5"/>
  <c r="E1036" i="5"/>
  <c r="E1436" i="5"/>
  <c r="E536" i="5"/>
  <c r="E1136" i="5"/>
  <c r="E136" i="5" l="1"/>
  <c r="F136" i="5" s="1"/>
  <c r="G135" i="5"/>
  <c r="F1336" i="5"/>
  <c r="G1336" i="5"/>
  <c r="G835" i="5"/>
  <c r="F835" i="5"/>
  <c r="F1436" i="5"/>
  <c r="G1436" i="5"/>
  <c r="E338" i="5"/>
  <c r="G337" i="5"/>
  <c r="F1036" i="5"/>
  <c r="G1036" i="5"/>
  <c r="F936" i="5"/>
  <c r="G936" i="5"/>
  <c r="F436" i="5"/>
  <c r="G436" i="5"/>
  <c r="G1136" i="5"/>
  <c r="F1136" i="5"/>
  <c r="F1236" i="5"/>
  <c r="G1236" i="5"/>
  <c r="G536" i="5"/>
  <c r="F536" i="5"/>
  <c r="G636" i="5"/>
  <c r="F636" i="5"/>
  <c r="F337" i="5"/>
  <c r="G237" i="5"/>
  <c r="F236" i="5"/>
  <c r="F36" i="5"/>
  <c r="G36" i="5"/>
  <c r="E836" i="5"/>
  <c r="E1237" i="5"/>
  <c r="E1437" i="5"/>
  <c r="E937" i="5"/>
  <c r="E1137" i="5"/>
  <c r="E1037" i="5"/>
  <c r="E1337" i="5"/>
  <c r="E537" i="5"/>
  <c r="E437" i="5"/>
  <c r="E637" i="5"/>
  <c r="E137" i="5" l="1"/>
  <c r="F137" i="5" s="1"/>
  <c r="G136" i="5"/>
  <c r="F1237" i="5"/>
  <c r="G1237" i="5"/>
  <c r="E339" i="5"/>
  <c r="G338" i="5"/>
  <c r="G836" i="5"/>
  <c r="F836" i="5"/>
  <c r="F637" i="5"/>
  <c r="G637" i="5"/>
  <c r="F1337" i="5"/>
  <c r="G1337" i="5"/>
  <c r="F1437" i="5"/>
  <c r="G1437" i="5"/>
  <c r="F1037" i="5"/>
  <c r="G1037" i="5"/>
  <c r="G537" i="5"/>
  <c r="F537" i="5"/>
  <c r="G1137" i="5"/>
  <c r="F1137" i="5"/>
  <c r="G437" i="5"/>
  <c r="F437" i="5"/>
  <c r="F937" i="5"/>
  <c r="G937" i="5"/>
  <c r="G238" i="5"/>
  <c r="F338" i="5"/>
  <c r="F237" i="5"/>
  <c r="G37" i="5"/>
  <c r="F37" i="5"/>
  <c r="E837" i="5"/>
  <c r="E438" i="5"/>
  <c r="E1038" i="5"/>
  <c r="E1438" i="5"/>
  <c r="E538" i="5"/>
  <c r="E1138" i="5"/>
  <c r="E1338" i="5"/>
  <c r="E938" i="5"/>
  <c r="E1238" i="5"/>
  <c r="E638" i="5"/>
  <c r="E138" i="5" l="1"/>
  <c r="G137" i="5"/>
  <c r="G438" i="5"/>
  <c r="F438" i="5"/>
  <c r="F837" i="5"/>
  <c r="G837" i="5"/>
  <c r="G1238" i="5"/>
  <c r="F1238" i="5"/>
  <c r="G1338" i="5"/>
  <c r="F1338" i="5"/>
  <c r="G1138" i="5"/>
  <c r="F1138" i="5"/>
  <c r="E340" i="5"/>
  <c r="G339" i="5"/>
  <c r="G1038" i="5"/>
  <c r="F1038" i="5"/>
  <c r="G938" i="5"/>
  <c r="F938" i="5"/>
  <c r="G538" i="5"/>
  <c r="F538" i="5"/>
  <c r="F638" i="5"/>
  <c r="G638" i="5"/>
  <c r="G1438" i="5"/>
  <c r="F1438" i="5"/>
  <c r="F339" i="5"/>
  <c r="G239" i="5"/>
  <c r="G38" i="5"/>
  <c r="F38" i="5"/>
  <c r="F238" i="5"/>
  <c r="E838" i="5"/>
  <c r="E1339" i="5"/>
  <c r="E539" i="5"/>
  <c r="E639" i="5"/>
  <c r="E1439" i="5"/>
  <c r="E1239" i="5"/>
  <c r="E1039" i="5"/>
  <c r="E939" i="5"/>
  <c r="E1139" i="5"/>
  <c r="E439" i="5"/>
  <c r="E139" i="5" l="1"/>
  <c r="F139" i="5" s="1"/>
  <c r="G138" i="5"/>
  <c r="F138" i="5"/>
  <c r="G1339" i="5"/>
  <c r="F1339" i="5"/>
  <c r="G838" i="5"/>
  <c r="F838" i="5"/>
  <c r="G939" i="5"/>
  <c r="F939" i="5"/>
  <c r="G1039" i="5"/>
  <c r="F1039" i="5"/>
  <c r="G1239" i="5"/>
  <c r="F1239" i="5"/>
  <c r="E341" i="5"/>
  <c r="G340" i="5"/>
  <c r="G539" i="5"/>
  <c r="F539" i="5"/>
  <c r="G1139" i="5"/>
  <c r="F1139" i="5"/>
  <c r="G1439" i="5"/>
  <c r="F1439" i="5"/>
  <c r="G439" i="5"/>
  <c r="F439" i="5"/>
  <c r="F639" i="5"/>
  <c r="G639" i="5"/>
  <c r="G240" i="5"/>
  <c r="F340" i="5"/>
  <c r="F239" i="5"/>
  <c r="F39" i="5"/>
  <c r="G39" i="5"/>
  <c r="E839" i="5"/>
  <c r="E940" i="5"/>
  <c r="E1240" i="5"/>
  <c r="E640" i="5"/>
  <c r="E540" i="5"/>
  <c r="E440" i="5"/>
  <c r="E1040" i="5"/>
  <c r="E1440" i="5"/>
  <c r="E1340" i="5"/>
  <c r="E1140" i="5"/>
  <c r="E140" i="5" l="1"/>
  <c r="F140" i="5" s="1"/>
  <c r="G139" i="5"/>
  <c r="G839" i="5"/>
  <c r="F839" i="5"/>
  <c r="G1240" i="5"/>
  <c r="F1240" i="5"/>
  <c r="G940" i="5"/>
  <c r="F940" i="5"/>
  <c r="G1440" i="5"/>
  <c r="F1440" i="5"/>
  <c r="G1040" i="5"/>
  <c r="F1040" i="5"/>
  <c r="G440" i="5"/>
  <c r="F440" i="5"/>
  <c r="E342" i="5"/>
  <c r="G341" i="5"/>
  <c r="G1340" i="5"/>
  <c r="F1340" i="5"/>
  <c r="G540" i="5"/>
  <c r="F540" i="5"/>
  <c r="G1140" i="5"/>
  <c r="F1140" i="5"/>
  <c r="F640" i="5"/>
  <c r="G640" i="5"/>
  <c r="F341" i="5"/>
  <c r="G241" i="5"/>
  <c r="F40" i="5"/>
  <c r="G40" i="5"/>
  <c r="F240" i="5"/>
  <c r="E840" i="5"/>
  <c r="E1041" i="5"/>
  <c r="E1141" i="5"/>
  <c r="E441" i="5"/>
  <c r="E641" i="5"/>
  <c r="E1341" i="5"/>
  <c r="E541" i="5"/>
  <c r="E1241" i="5"/>
  <c r="E1441" i="5"/>
  <c r="E941" i="5"/>
  <c r="E141" i="5" l="1"/>
  <c r="F141" i="5" s="1"/>
  <c r="G140" i="5"/>
  <c r="G941" i="5"/>
  <c r="F941" i="5"/>
  <c r="G1041" i="5"/>
  <c r="F1041" i="5"/>
  <c r="G1241" i="5"/>
  <c r="F1241" i="5"/>
  <c r="E343" i="5"/>
  <c r="G342" i="5"/>
  <c r="G541" i="5"/>
  <c r="F541" i="5"/>
  <c r="G1141" i="5"/>
  <c r="F1141" i="5"/>
  <c r="G1341" i="5"/>
  <c r="F1341" i="5"/>
  <c r="F1441" i="5"/>
  <c r="G1441" i="5"/>
  <c r="G641" i="5"/>
  <c r="F641" i="5"/>
  <c r="E841" i="5"/>
  <c r="E842" i="5" s="1"/>
  <c r="G840" i="5"/>
  <c r="F840" i="5"/>
  <c r="G441" i="5"/>
  <c r="F441" i="5"/>
  <c r="G242" i="5"/>
  <c r="F342" i="5"/>
  <c r="G41" i="5"/>
  <c r="F41" i="5"/>
  <c r="F241" i="5"/>
  <c r="E1442" i="5"/>
  <c r="E1342" i="5"/>
  <c r="E1142" i="5"/>
  <c r="E942" i="5"/>
  <c r="E1242" i="5"/>
  <c r="E642" i="5"/>
  <c r="E1042" i="5"/>
  <c r="E542" i="5"/>
  <c r="E442" i="5"/>
  <c r="E142" i="5" l="1"/>
  <c r="F142" i="5" s="1"/>
  <c r="G141" i="5"/>
  <c r="F442" i="5"/>
  <c r="G442" i="5"/>
  <c r="G542" i="5"/>
  <c r="F542" i="5"/>
  <c r="F1442" i="5"/>
  <c r="G1442" i="5"/>
  <c r="E344" i="5"/>
  <c r="G343" i="5"/>
  <c r="F1342" i="5"/>
  <c r="G1342" i="5"/>
  <c r="F1242" i="5"/>
  <c r="G1242" i="5"/>
  <c r="F942" i="5"/>
  <c r="G942" i="5"/>
  <c r="G841" i="5"/>
  <c r="F841" i="5"/>
  <c r="G842" i="5"/>
  <c r="F842" i="5"/>
  <c r="F1042" i="5"/>
  <c r="G1042" i="5"/>
  <c r="G642" i="5"/>
  <c r="F642" i="5"/>
  <c r="G1142" i="5"/>
  <c r="F1142" i="5"/>
  <c r="F343" i="5"/>
  <c r="G243" i="5"/>
  <c r="G42" i="5"/>
  <c r="F42" i="5"/>
  <c r="F242" i="5"/>
  <c r="E543" i="5"/>
  <c r="E1243" i="5"/>
  <c r="E943" i="5"/>
  <c r="E1143" i="5"/>
  <c r="E1043" i="5"/>
  <c r="E843" i="5"/>
  <c r="E1343" i="5"/>
  <c r="E443" i="5"/>
  <c r="E643" i="5"/>
  <c r="E1443" i="5"/>
  <c r="E143" i="5" l="1"/>
  <c r="F143" i="5" s="1"/>
  <c r="G142" i="5"/>
  <c r="F1443" i="5"/>
  <c r="G1443" i="5"/>
  <c r="F443" i="5"/>
  <c r="G443" i="5"/>
  <c r="E345" i="5"/>
  <c r="G344" i="5"/>
  <c r="F1343" i="5"/>
  <c r="G1343" i="5"/>
  <c r="G843" i="5"/>
  <c r="F843" i="5"/>
  <c r="F1043" i="5"/>
  <c r="G1043" i="5"/>
  <c r="G543" i="5"/>
  <c r="F543" i="5"/>
  <c r="G643" i="5"/>
  <c r="F643" i="5"/>
  <c r="G1143" i="5"/>
  <c r="F1143" i="5"/>
  <c r="F943" i="5"/>
  <c r="G943" i="5"/>
  <c r="F1243" i="5"/>
  <c r="G1243" i="5"/>
  <c r="G244" i="5"/>
  <c r="F344" i="5"/>
  <c r="F43" i="5"/>
  <c r="G43" i="5"/>
  <c r="F243" i="5"/>
  <c r="E644" i="5"/>
  <c r="E1044" i="5"/>
  <c r="E444" i="5"/>
  <c r="E1444" i="5"/>
  <c r="E1344" i="5"/>
  <c r="E1144" i="5"/>
  <c r="E1244" i="5"/>
  <c r="E844" i="5"/>
  <c r="E944" i="5"/>
  <c r="E544" i="5"/>
  <c r="E144" i="5" l="1"/>
  <c r="F144" i="5" s="1"/>
  <c r="G143" i="5"/>
  <c r="F944" i="5"/>
  <c r="G944" i="5"/>
  <c r="G644" i="5"/>
  <c r="F644" i="5"/>
  <c r="E346" i="5"/>
  <c r="G345" i="5"/>
  <c r="F1244" i="5"/>
  <c r="G1244" i="5"/>
  <c r="F444" i="5"/>
  <c r="G444" i="5"/>
  <c r="F1044" i="5"/>
  <c r="G1044" i="5"/>
  <c r="F1144" i="5"/>
  <c r="G1144" i="5"/>
  <c r="G544" i="5"/>
  <c r="F544" i="5"/>
  <c r="G844" i="5"/>
  <c r="F844" i="5"/>
  <c r="F1344" i="5"/>
  <c r="G1344" i="5"/>
  <c r="F1444" i="5"/>
  <c r="G1444" i="5"/>
  <c r="F345" i="5"/>
  <c r="G245" i="5"/>
  <c r="F244" i="5"/>
  <c r="F44" i="5"/>
  <c r="G44" i="5"/>
  <c r="E845" i="5"/>
  <c r="E1345" i="5"/>
  <c r="E445" i="5"/>
  <c r="E1445" i="5"/>
  <c r="E545" i="5"/>
  <c r="E1245" i="5"/>
  <c r="E1045" i="5"/>
  <c r="E945" i="5"/>
  <c r="E1145" i="5"/>
  <c r="E645" i="5"/>
  <c r="E145" i="5" l="1"/>
  <c r="F145" i="5" s="1"/>
  <c r="G144" i="5"/>
  <c r="G1145" i="5"/>
  <c r="F1145" i="5"/>
  <c r="F845" i="5"/>
  <c r="G845" i="5"/>
  <c r="F1445" i="5"/>
  <c r="G1445" i="5"/>
  <c r="F445" i="5"/>
  <c r="G445" i="5"/>
  <c r="F1345" i="5"/>
  <c r="G1345" i="5"/>
  <c r="F945" i="5"/>
  <c r="G945" i="5"/>
  <c r="E347" i="5"/>
  <c r="G346" i="5"/>
  <c r="F1045" i="5"/>
  <c r="G1045" i="5"/>
  <c r="F645" i="5"/>
  <c r="G645" i="5"/>
  <c r="F1245" i="5"/>
  <c r="G1245" i="5"/>
  <c r="G545" i="5"/>
  <c r="F545" i="5"/>
  <c r="G246" i="5"/>
  <c r="F346" i="5"/>
  <c r="G45" i="5"/>
  <c r="F45" i="5"/>
  <c r="F245" i="5"/>
  <c r="E1146" i="5"/>
  <c r="E1246" i="5"/>
  <c r="E946" i="5"/>
  <c r="E546" i="5"/>
  <c r="E446" i="5"/>
  <c r="E646" i="5"/>
  <c r="E1046" i="5"/>
  <c r="E1346" i="5"/>
  <c r="E1446" i="5"/>
  <c r="E846" i="5"/>
  <c r="E146" i="5" l="1"/>
  <c r="F146" i="5" s="1"/>
  <c r="G145" i="5"/>
  <c r="G1146" i="5"/>
  <c r="F1146" i="5"/>
  <c r="G1346" i="5"/>
  <c r="F1346" i="5"/>
  <c r="E348" i="5"/>
  <c r="G347" i="5"/>
  <c r="G1046" i="5"/>
  <c r="F1046" i="5"/>
  <c r="G846" i="5"/>
  <c r="F846" i="5"/>
  <c r="G1446" i="5"/>
  <c r="F1446" i="5"/>
  <c r="F646" i="5"/>
  <c r="G646" i="5"/>
  <c r="G946" i="5"/>
  <c r="F946" i="5"/>
  <c r="G446" i="5"/>
  <c r="F446" i="5"/>
  <c r="G1246" i="5"/>
  <c r="F1246" i="5"/>
  <c r="G546" i="5"/>
  <c r="F546" i="5"/>
  <c r="F347" i="5"/>
  <c r="G247" i="5"/>
  <c r="F246" i="5"/>
  <c r="G46" i="5"/>
  <c r="F46" i="5"/>
  <c r="E1047" i="5"/>
  <c r="E947" i="5"/>
  <c r="E647" i="5"/>
  <c r="E847" i="5"/>
  <c r="E1347" i="5"/>
  <c r="E447" i="5"/>
  <c r="E1247" i="5"/>
  <c r="E1447" i="5"/>
  <c r="E547" i="5"/>
  <c r="E1147" i="5"/>
  <c r="E147" i="5" l="1"/>
  <c r="F147" i="5" s="1"/>
  <c r="G146" i="5"/>
  <c r="F647" i="5"/>
  <c r="G647" i="5"/>
  <c r="G1147" i="5"/>
  <c r="F1147" i="5"/>
  <c r="G547" i="5"/>
  <c r="F547" i="5"/>
  <c r="G1047" i="5"/>
  <c r="F1047" i="5"/>
  <c r="G1447" i="5"/>
  <c r="F1447" i="5"/>
  <c r="E349" i="5"/>
  <c r="G348" i="5"/>
  <c r="G947" i="5"/>
  <c r="F947" i="5"/>
  <c r="G447" i="5"/>
  <c r="F447" i="5"/>
  <c r="G1347" i="5"/>
  <c r="F1347" i="5"/>
  <c r="G1247" i="5"/>
  <c r="F1247" i="5"/>
  <c r="G847" i="5"/>
  <c r="F847" i="5"/>
  <c r="G248" i="5"/>
  <c r="F348" i="5"/>
  <c r="F247" i="5"/>
  <c r="F47" i="5"/>
  <c r="G47" i="5"/>
  <c r="E1348" i="5"/>
  <c r="E1448" i="5"/>
  <c r="E848" i="5"/>
  <c r="E948" i="5"/>
  <c r="E1148" i="5"/>
  <c r="E1248" i="5"/>
  <c r="E1048" i="5"/>
  <c r="E548" i="5"/>
  <c r="E448" i="5"/>
  <c r="E648" i="5"/>
  <c r="E148" i="5" l="1"/>
  <c r="G147" i="5"/>
  <c r="G1348" i="5"/>
  <c r="F1348" i="5"/>
  <c r="G548" i="5"/>
  <c r="F548" i="5"/>
  <c r="G1048" i="5"/>
  <c r="F1048" i="5"/>
  <c r="G448" i="5"/>
  <c r="F448" i="5"/>
  <c r="G1248" i="5"/>
  <c r="F1248" i="5"/>
  <c r="E350" i="5"/>
  <c r="G349" i="5"/>
  <c r="G1448" i="5"/>
  <c r="F1448" i="5"/>
  <c r="G1148" i="5"/>
  <c r="F1148" i="5"/>
  <c r="G848" i="5"/>
  <c r="F848" i="5"/>
  <c r="F648" i="5"/>
  <c r="G648" i="5"/>
  <c r="G948" i="5"/>
  <c r="F948" i="5"/>
  <c r="F349" i="5"/>
  <c r="G249" i="5"/>
  <c r="F248" i="5"/>
  <c r="F48" i="5"/>
  <c r="G48" i="5"/>
  <c r="E449" i="5"/>
  <c r="E1249" i="5"/>
  <c r="E1449" i="5"/>
  <c r="E549" i="5"/>
  <c r="E1149" i="5"/>
  <c r="E1049" i="5"/>
  <c r="E949" i="5"/>
  <c r="E1349" i="5"/>
  <c r="E649" i="5"/>
  <c r="E849" i="5"/>
  <c r="E149" i="5" l="1"/>
  <c r="F149" i="5" s="1"/>
  <c r="G148" i="5"/>
  <c r="F148" i="5"/>
  <c r="G649" i="5"/>
  <c r="F649" i="5"/>
  <c r="G449" i="5"/>
  <c r="F449" i="5"/>
  <c r="G849" i="5"/>
  <c r="F849" i="5"/>
  <c r="G1349" i="5"/>
  <c r="F1349" i="5"/>
  <c r="G1049" i="5"/>
  <c r="F1049" i="5"/>
  <c r="E351" i="5"/>
  <c r="G350" i="5"/>
  <c r="G949" i="5"/>
  <c r="F949" i="5"/>
  <c r="G1149" i="5"/>
  <c r="F1149" i="5"/>
  <c r="F1449" i="5"/>
  <c r="G1449" i="5"/>
  <c r="G1249" i="5"/>
  <c r="F1249" i="5"/>
  <c r="G549" i="5"/>
  <c r="F549" i="5"/>
  <c r="G250" i="5"/>
  <c r="F350" i="5"/>
  <c r="G49" i="5"/>
  <c r="F49" i="5"/>
  <c r="F249" i="5"/>
  <c r="E1050" i="5"/>
  <c r="E550" i="5"/>
  <c r="E650" i="5"/>
  <c r="E1450" i="5"/>
  <c r="E1350" i="5"/>
  <c r="E1250" i="5"/>
  <c r="E850" i="5"/>
  <c r="E950" i="5"/>
  <c r="E1150" i="5"/>
  <c r="E450" i="5"/>
  <c r="E150" i="5" l="1"/>
  <c r="F150" i="5" s="1"/>
  <c r="G149" i="5"/>
  <c r="F450" i="5"/>
  <c r="G450" i="5"/>
  <c r="G550" i="5"/>
  <c r="F550" i="5"/>
  <c r="G650" i="5"/>
  <c r="F650" i="5"/>
  <c r="G850" i="5"/>
  <c r="F850" i="5"/>
  <c r="F1250" i="5"/>
  <c r="G1250" i="5"/>
  <c r="E352" i="5"/>
  <c r="G351" i="5"/>
  <c r="F1050" i="5"/>
  <c r="G1050" i="5"/>
  <c r="F950" i="5"/>
  <c r="G950" i="5"/>
  <c r="F1350" i="5"/>
  <c r="G1350" i="5"/>
  <c r="G1150" i="5"/>
  <c r="F1150" i="5"/>
  <c r="F1450" i="5"/>
  <c r="G1450" i="5"/>
  <c r="F351" i="5"/>
  <c r="G251" i="5"/>
  <c r="F250" i="5"/>
  <c r="G50" i="5"/>
  <c r="F50" i="5"/>
  <c r="E951" i="5"/>
  <c r="E1351" i="5"/>
  <c r="E651" i="5"/>
  <c r="E851" i="5"/>
  <c r="E551" i="5"/>
  <c r="E451" i="5"/>
  <c r="E1251" i="5"/>
  <c r="E1451" i="5"/>
  <c r="E1051" i="5"/>
  <c r="E1151" i="5"/>
  <c r="E151" i="5" l="1"/>
  <c r="F151" i="5" s="1"/>
  <c r="G150" i="5"/>
  <c r="F951" i="5"/>
  <c r="G951" i="5"/>
  <c r="F1451" i="5"/>
  <c r="G1451" i="5"/>
  <c r="G651" i="5"/>
  <c r="F651" i="5"/>
  <c r="G1151" i="5"/>
  <c r="F1151" i="5"/>
  <c r="F451" i="5"/>
  <c r="G451" i="5"/>
  <c r="F1251" i="5"/>
  <c r="G1251" i="5"/>
  <c r="E353" i="5"/>
  <c r="G352" i="5"/>
  <c r="G551" i="5"/>
  <c r="F551" i="5"/>
  <c r="F1351" i="5"/>
  <c r="G1351" i="5"/>
  <c r="F1051" i="5"/>
  <c r="G1051" i="5"/>
  <c r="G851" i="5"/>
  <c r="F851" i="5"/>
  <c r="G252" i="5"/>
  <c r="F352" i="5"/>
  <c r="F51" i="5"/>
  <c r="G51" i="5"/>
  <c r="F251" i="5"/>
  <c r="E1252" i="5"/>
  <c r="E852" i="5"/>
  <c r="E1152" i="5"/>
  <c r="E452" i="5"/>
  <c r="E652" i="5"/>
  <c r="E1052" i="5"/>
  <c r="E552" i="5"/>
  <c r="E1352" i="5"/>
  <c r="E1452" i="5"/>
  <c r="E952" i="5"/>
  <c r="E152" i="5" l="1"/>
  <c r="F152" i="5" s="1"/>
  <c r="G151" i="5"/>
  <c r="F1452" i="5"/>
  <c r="G1452" i="5"/>
  <c r="F952" i="5"/>
  <c r="G952" i="5"/>
  <c r="F1252" i="5"/>
  <c r="G1252" i="5"/>
  <c r="F1352" i="5"/>
  <c r="G1352" i="5"/>
  <c r="E354" i="5"/>
  <c r="G353" i="5"/>
  <c r="F1052" i="5"/>
  <c r="G1052" i="5"/>
  <c r="G652" i="5"/>
  <c r="F652" i="5"/>
  <c r="F1152" i="5"/>
  <c r="G1152" i="5"/>
  <c r="G852" i="5"/>
  <c r="F852" i="5"/>
  <c r="G552" i="5"/>
  <c r="F552" i="5"/>
  <c r="F452" i="5"/>
  <c r="G452" i="5"/>
  <c r="F353" i="5"/>
  <c r="G253" i="5"/>
  <c r="F252" i="5"/>
  <c r="F52" i="5"/>
  <c r="G52" i="5"/>
  <c r="E1453" i="5"/>
  <c r="E1053" i="5"/>
  <c r="E1153" i="5"/>
  <c r="E853" i="5"/>
  <c r="E953" i="5"/>
  <c r="E1353" i="5"/>
  <c r="E653" i="5"/>
  <c r="E1253" i="5"/>
  <c r="E553" i="5"/>
  <c r="E453" i="5"/>
  <c r="E153" i="5" l="1"/>
  <c r="F153" i="5" s="1"/>
  <c r="G152" i="5"/>
  <c r="F1053" i="5"/>
  <c r="G1053" i="5"/>
  <c r="G553" i="5"/>
  <c r="F553" i="5"/>
  <c r="F1453" i="5"/>
  <c r="G1453" i="5"/>
  <c r="G453" i="5"/>
  <c r="F453" i="5"/>
  <c r="F1253" i="5"/>
  <c r="G1253" i="5"/>
  <c r="F853" i="5"/>
  <c r="G853" i="5"/>
  <c r="F1353" i="5"/>
  <c r="G1353" i="5"/>
  <c r="G1153" i="5"/>
  <c r="F1153" i="5"/>
  <c r="F653" i="5"/>
  <c r="G653" i="5"/>
  <c r="F953" i="5"/>
  <c r="G953" i="5"/>
  <c r="E355" i="5"/>
  <c r="G354" i="5"/>
  <c r="G254" i="5"/>
  <c r="F354" i="5"/>
  <c r="F253" i="5"/>
  <c r="G53" i="5"/>
  <c r="F53" i="5"/>
  <c r="E554" i="5"/>
  <c r="E1354" i="5"/>
  <c r="E954" i="5"/>
  <c r="E1154" i="5"/>
  <c r="E1254" i="5"/>
  <c r="E854" i="5"/>
  <c r="E1054" i="5"/>
  <c r="E454" i="5"/>
  <c r="E654" i="5"/>
  <c r="E1454" i="5"/>
  <c r="E154" i="5" l="1"/>
  <c r="F154" i="5" s="1"/>
  <c r="G153" i="5"/>
  <c r="F654" i="5"/>
  <c r="G654" i="5"/>
  <c r="G554" i="5"/>
  <c r="F554" i="5"/>
  <c r="G954" i="5"/>
  <c r="F954" i="5"/>
  <c r="G1354" i="5"/>
  <c r="F1354" i="5"/>
  <c r="G454" i="5"/>
  <c r="F454" i="5"/>
  <c r="E356" i="5"/>
  <c r="G355" i="5"/>
  <c r="G1054" i="5"/>
  <c r="F1054" i="5"/>
  <c r="G1454" i="5"/>
  <c r="F1454" i="5"/>
  <c r="G854" i="5"/>
  <c r="F854" i="5"/>
  <c r="G1254" i="5"/>
  <c r="F1254" i="5"/>
  <c r="G1154" i="5"/>
  <c r="F1154" i="5"/>
  <c r="F355" i="5"/>
  <c r="G255" i="5"/>
  <c r="F254" i="5"/>
  <c r="G54" i="5"/>
  <c r="F54" i="5"/>
  <c r="E655" i="5"/>
  <c r="E1255" i="5"/>
  <c r="E455" i="5"/>
  <c r="E1455" i="5"/>
  <c r="E1055" i="5"/>
  <c r="E1155" i="5"/>
  <c r="E1355" i="5"/>
  <c r="E855" i="5"/>
  <c r="E955" i="5"/>
  <c r="E555" i="5"/>
  <c r="E155" i="5" l="1"/>
  <c r="F155" i="5" s="1"/>
  <c r="G154" i="5"/>
  <c r="G955" i="5"/>
  <c r="F955" i="5"/>
  <c r="F655" i="5"/>
  <c r="G655" i="5"/>
  <c r="G855" i="5"/>
  <c r="F855" i="5"/>
  <c r="G555" i="5"/>
  <c r="F555" i="5"/>
  <c r="G1355" i="5"/>
  <c r="F1355" i="5"/>
  <c r="E357" i="5"/>
  <c r="G356" i="5"/>
  <c r="G455" i="5"/>
  <c r="F455" i="5"/>
  <c r="G1255" i="5"/>
  <c r="F1255" i="5"/>
  <c r="G1155" i="5"/>
  <c r="F1155" i="5"/>
  <c r="G1055" i="5"/>
  <c r="F1055" i="5"/>
  <c r="G1455" i="5"/>
  <c r="F1455" i="5"/>
  <c r="G256" i="5"/>
  <c r="F356" i="5"/>
  <c r="F255" i="5"/>
  <c r="F55" i="5"/>
  <c r="G55" i="5"/>
  <c r="E856" i="5"/>
  <c r="E1056" i="5"/>
  <c r="E456" i="5"/>
  <c r="E1456" i="5"/>
  <c r="E556" i="5"/>
  <c r="E1356" i="5"/>
  <c r="E1256" i="5"/>
  <c r="E956" i="5"/>
  <c r="E1156" i="5"/>
  <c r="E656" i="5"/>
  <c r="E156" i="5" l="1"/>
  <c r="F156" i="5" s="1"/>
  <c r="G155" i="5"/>
  <c r="F656" i="5"/>
  <c r="G656" i="5"/>
  <c r="G1156" i="5"/>
  <c r="F1156" i="5"/>
  <c r="G856" i="5"/>
  <c r="F856" i="5"/>
  <c r="G956" i="5"/>
  <c r="F956" i="5"/>
  <c r="G1056" i="5"/>
  <c r="F1056" i="5"/>
  <c r="G1256" i="5"/>
  <c r="F1256" i="5"/>
  <c r="E358" i="5"/>
  <c r="G357" i="5"/>
  <c r="G556" i="5"/>
  <c r="F556" i="5"/>
  <c r="G456" i="5"/>
  <c r="F456" i="5"/>
  <c r="G1356" i="5"/>
  <c r="F1356" i="5"/>
  <c r="G1456" i="5"/>
  <c r="F1456" i="5"/>
  <c r="F357" i="5"/>
  <c r="G257" i="5"/>
  <c r="F56" i="5"/>
  <c r="G56" i="5"/>
  <c r="F256" i="5"/>
  <c r="E1157" i="5"/>
  <c r="E1357" i="5"/>
  <c r="E957" i="5"/>
  <c r="E557" i="5"/>
  <c r="E457" i="5"/>
  <c r="E657" i="5"/>
  <c r="E1257" i="5"/>
  <c r="E1057" i="5"/>
  <c r="E1457" i="5"/>
  <c r="E857" i="5"/>
  <c r="E157" i="5" l="1"/>
  <c r="F157" i="5" s="1"/>
  <c r="G156" i="5"/>
  <c r="G857" i="5"/>
  <c r="F857" i="5"/>
  <c r="G1357" i="5"/>
  <c r="F1357" i="5"/>
  <c r="G957" i="5"/>
  <c r="F957" i="5"/>
  <c r="F1457" i="5"/>
  <c r="G1457" i="5"/>
  <c r="G1157" i="5"/>
  <c r="F1157" i="5"/>
  <c r="G1057" i="5"/>
  <c r="F1057" i="5"/>
  <c r="E359" i="5"/>
  <c r="G358" i="5"/>
  <c r="G1257" i="5"/>
  <c r="F1257" i="5"/>
  <c r="G657" i="5"/>
  <c r="F657" i="5"/>
  <c r="G457" i="5"/>
  <c r="F457" i="5"/>
  <c r="G557" i="5"/>
  <c r="F557" i="5"/>
  <c r="G258" i="5"/>
  <c r="F358" i="5"/>
  <c r="F257" i="5"/>
  <c r="G57" i="5"/>
  <c r="F57" i="5"/>
  <c r="E1258" i="5"/>
  <c r="E958" i="5"/>
  <c r="E658" i="5"/>
  <c r="E858" i="5"/>
  <c r="E1058" i="5"/>
  <c r="E458" i="5"/>
  <c r="E1358" i="5"/>
  <c r="E1458" i="5"/>
  <c r="E558" i="5"/>
  <c r="E1158" i="5"/>
  <c r="E158" i="5" l="1"/>
  <c r="F158" i="5" s="1"/>
  <c r="G157" i="5"/>
  <c r="G1158" i="5"/>
  <c r="F1158" i="5"/>
  <c r="F958" i="5"/>
  <c r="G958" i="5"/>
  <c r="G558" i="5"/>
  <c r="F558" i="5"/>
  <c r="F1258" i="5"/>
  <c r="G1258" i="5"/>
  <c r="G658" i="5"/>
  <c r="F658" i="5"/>
  <c r="F1458" i="5"/>
  <c r="G1458" i="5"/>
  <c r="E360" i="5"/>
  <c r="G359" i="5"/>
  <c r="F1358" i="5"/>
  <c r="G1358" i="5"/>
  <c r="F1058" i="5"/>
  <c r="G1058" i="5"/>
  <c r="F458" i="5"/>
  <c r="G458" i="5"/>
  <c r="G858" i="5"/>
  <c r="F858" i="5"/>
  <c r="F359" i="5"/>
  <c r="G259" i="5"/>
  <c r="F258" i="5"/>
  <c r="G58" i="5"/>
  <c r="F58" i="5"/>
  <c r="E1059" i="5"/>
  <c r="E1459" i="5"/>
  <c r="E859" i="5"/>
  <c r="E959" i="5"/>
  <c r="E1359" i="5"/>
  <c r="E1259" i="5"/>
  <c r="E1159" i="5"/>
  <c r="E559" i="5"/>
  <c r="E459" i="5"/>
  <c r="E659" i="5"/>
  <c r="E159" i="5" l="1"/>
  <c r="F159" i="5" s="1"/>
  <c r="G158" i="5"/>
  <c r="F1459" i="5"/>
  <c r="G1459" i="5"/>
  <c r="F459" i="5"/>
  <c r="G459" i="5"/>
  <c r="F1059" i="5"/>
  <c r="G1059" i="5"/>
  <c r="F559" i="5"/>
  <c r="G559" i="5"/>
  <c r="E361" i="5"/>
  <c r="G360" i="5"/>
  <c r="G859" i="5"/>
  <c r="F859" i="5"/>
  <c r="G659" i="5"/>
  <c r="F659" i="5"/>
  <c r="G1159" i="5"/>
  <c r="F1159" i="5"/>
  <c r="F1259" i="5"/>
  <c r="G1259" i="5"/>
  <c r="F1359" i="5"/>
  <c r="G1359" i="5"/>
  <c r="F959" i="5"/>
  <c r="G959" i="5"/>
  <c r="G260" i="5"/>
  <c r="F360" i="5"/>
  <c r="F259" i="5"/>
  <c r="F59" i="5"/>
  <c r="G59" i="5"/>
  <c r="E460" i="5"/>
  <c r="E1460" i="5"/>
  <c r="E560" i="5"/>
  <c r="E1360" i="5"/>
  <c r="E1160" i="5"/>
  <c r="E960" i="5"/>
  <c r="E1060" i="5"/>
  <c r="E660" i="5"/>
  <c r="E1260" i="5"/>
  <c r="E860" i="5"/>
  <c r="E160" i="5" l="1"/>
  <c r="F160" i="5" s="1"/>
  <c r="G159" i="5"/>
  <c r="G860" i="5"/>
  <c r="F860" i="5"/>
  <c r="F1460" i="5"/>
  <c r="G1460" i="5"/>
  <c r="F1260" i="5"/>
  <c r="G1260" i="5"/>
  <c r="F460" i="5"/>
  <c r="G460" i="5"/>
  <c r="G660" i="5"/>
  <c r="F660" i="5"/>
  <c r="F1060" i="5"/>
  <c r="G1060" i="5"/>
  <c r="F960" i="5"/>
  <c r="G960" i="5"/>
  <c r="F560" i="5"/>
  <c r="G560" i="5"/>
  <c r="F1160" i="5"/>
  <c r="G1160" i="5"/>
  <c r="F1360" i="5"/>
  <c r="G1360" i="5"/>
  <c r="E362" i="5"/>
  <c r="G361" i="5"/>
  <c r="F361" i="5"/>
  <c r="G261" i="5"/>
  <c r="F60" i="5"/>
  <c r="G60" i="5"/>
  <c r="F260" i="5"/>
  <c r="E1261" i="5"/>
  <c r="E1161" i="5"/>
  <c r="E561" i="5"/>
  <c r="E661" i="5"/>
  <c r="E1461" i="5"/>
  <c r="E1061" i="5"/>
  <c r="E861" i="5"/>
  <c r="E961" i="5"/>
  <c r="E1361" i="5"/>
  <c r="E461" i="5"/>
  <c r="E161" i="5" l="1"/>
  <c r="F161" i="5" s="1"/>
  <c r="G160" i="5"/>
  <c r="F1061" i="5"/>
  <c r="G1061" i="5"/>
  <c r="F561" i="5"/>
  <c r="G561" i="5"/>
  <c r="F1361" i="5"/>
  <c r="G1361" i="5"/>
  <c r="G1261" i="5"/>
  <c r="F1261" i="5"/>
  <c r="E363" i="5"/>
  <c r="G362" i="5"/>
  <c r="F961" i="5"/>
  <c r="G961" i="5"/>
  <c r="F861" i="5"/>
  <c r="G861" i="5"/>
  <c r="F461" i="5"/>
  <c r="G461" i="5"/>
  <c r="F1461" i="5"/>
  <c r="G1461" i="5"/>
  <c r="G1161" i="5"/>
  <c r="F1161" i="5"/>
  <c r="F661" i="5"/>
  <c r="G661" i="5"/>
  <c r="G262" i="5"/>
  <c r="F362" i="5"/>
  <c r="F261" i="5"/>
  <c r="G61" i="5"/>
  <c r="F61" i="5"/>
  <c r="E962" i="5"/>
  <c r="E1062" i="5"/>
  <c r="E662" i="5"/>
  <c r="E862" i="5"/>
  <c r="E562" i="5"/>
  <c r="E462" i="5"/>
  <c r="E1462" i="5"/>
  <c r="E1162" i="5"/>
  <c r="E1362" i="5"/>
  <c r="E1262" i="5"/>
  <c r="E162" i="5" l="1"/>
  <c r="F162" i="5" s="1"/>
  <c r="G161" i="5"/>
  <c r="F662" i="5"/>
  <c r="G662" i="5"/>
  <c r="G1262" i="5"/>
  <c r="F1262" i="5"/>
  <c r="G1362" i="5"/>
  <c r="F1362" i="5"/>
  <c r="G962" i="5"/>
  <c r="F962" i="5"/>
  <c r="G1062" i="5"/>
  <c r="F1062" i="5"/>
  <c r="G1462" i="5"/>
  <c r="F1462" i="5"/>
  <c r="G1162" i="5"/>
  <c r="F1162" i="5"/>
  <c r="G562" i="5"/>
  <c r="F562" i="5"/>
  <c r="G462" i="5"/>
  <c r="F462" i="5"/>
  <c r="F862" i="5"/>
  <c r="G862" i="5"/>
  <c r="E364" i="5"/>
  <c r="G363" i="5"/>
  <c r="F363" i="5"/>
  <c r="G263" i="5"/>
  <c r="G62" i="5"/>
  <c r="F62" i="5"/>
  <c r="F262" i="5"/>
  <c r="E863" i="5"/>
  <c r="E1363" i="5"/>
  <c r="E463" i="5"/>
  <c r="E663" i="5"/>
  <c r="E1263" i="5"/>
  <c r="E1163" i="5"/>
  <c r="E563" i="5"/>
  <c r="E1063" i="5"/>
  <c r="E1463" i="5"/>
  <c r="E963" i="5"/>
  <c r="E163" i="5" l="1"/>
  <c r="F163" i="5" s="1"/>
  <c r="G162" i="5"/>
  <c r="G1463" i="5"/>
  <c r="F1463" i="5"/>
  <c r="G463" i="5"/>
  <c r="F463" i="5"/>
  <c r="G1363" i="5"/>
  <c r="F1363" i="5"/>
  <c r="F863" i="5"/>
  <c r="G863" i="5"/>
  <c r="G1063" i="5"/>
  <c r="F1063" i="5"/>
  <c r="E365" i="5"/>
  <c r="G364" i="5"/>
  <c r="G963" i="5"/>
  <c r="F963" i="5"/>
  <c r="G563" i="5"/>
  <c r="F563" i="5"/>
  <c r="G1163" i="5"/>
  <c r="F1163" i="5"/>
  <c r="G1263" i="5"/>
  <c r="F1263" i="5"/>
  <c r="F663" i="5"/>
  <c r="G663" i="5"/>
  <c r="G264" i="5"/>
  <c r="F364" i="5"/>
  <c r="F63" i="5"/>
  <c r="G63" i="5"/>
  <c r="F263" i="5"/>
  <c r="E1464" i="5"/>
  <c r="E1164" i="5"/>
  <c r="E1364" i="5"/>
  <c r="E1264" i="5"/>
  <c r="E864" i="5"/>
  <c r="E964" i="5"/>
  <c r="E1064" i="5"/>
  <c r="E664" i="5"/>
  <c r="E564" i="5"/>
  <c r="E464" i="5"/>
  <c r="E164" i="5" l="1"/>
  <c r="F164" i="5" s="1"/>
  <c r="G163" i="5"/>
  <c r="G1364" i="5"/>
  <c r="F1364" i="5"/>
  <c r="G1164" i="5"/>
  <c r="F1164" i="5"/>
  <c r="G1464" i="5"/>
  <c r="F1464" i="5"/>
  <c r="F664" i="5"/>
  <c r="G664" i="5"/>
  <c r="G564" i="5"/>
  <c r="F564" i="5"/>
  <c r="G1064" i="5"/>
  <c r="F1064" i="5"/>
  <c r="G964" i="5"/>
  <c r="F964" i="5"/>
  <c r="F864" i="5"/>
  <c r="G864" i="5"/>
  <c r="G464" i="5"/>
  <c r="F464" i="5"/>
  <c r="E366" i="5"/>
  <c r="G365" i="5"/>
  <c r="G1264" i="5"/>
  <c r="F1264" i="5"/>
  <c r="F365" i="5"/>
  <c r="G265" i="5"/>
  <c r="F264" i="5"/>
  <c r="F64" i="5"/>
  <c r="G64" i="5"/>
  <c r="E565" i="5"/>
  <c r="E1065" i="5"/>
  <c r="E965" i="5"/>
  <c r="E1365" i="5"/>
  <c r="E865" i="5"/>
  <c r="E1165" i="5"/>
  <c r="E465" i="5"/>
  <c r="E665" i="5"/>
  <c r="E1265" i="5"/>
  <c r="E1465" i="5"/>
  <c r="E165" i="5" l="1"/>
  <c r="F165" i="5" s="1"/>
  <c r="G164" i="5"/>
  <c r="F1465" i="5"/>
  <c r="G1465" i="5"/>
  <c r="E367" i="5"/>
  <c r="G366" i="5"/>
  <c r="G965" i="5"/>
  <c r="F965" i="5"/>
  <c r="G1065" i="5"/>
  <c r="F1065" i="5"/>
  <c r="G1265" i="5"/>
  <c r="F1265" i="5"/>
  <c r="G565" i="5"/>
  <c r="F565" i="5"/>
  <c r="G665" i="5"/>
  <c r="F665" i="5"/>
  <c r="F465" i="5"/>
  <c r="G465" i="5"/>
  <c r="G865" i="5"/>
  <c r="F865" i="5"/>
  <c r="G1165" i="5"/>
  <c r="F1165" i="5"/>
  <c r="G1365" i="5"/>
  <c r="F1365" i="5"/>
  <c r="G266" i="5"/>
  <c r="F366" i="5"/>
  <c r="G65" i="5"/>
  <c r="F65" i="5"/>
  <c r="F265" i="5"/>
  <c r="E666" i="5"/>
  <c r="E466" i="5"/>
  <c r="E1466" i="5"/>
  <c r="E1166" i="5"/>
  <c r="E1366" i="5"/>
  <c r="E1066" i="5"/>
  <c r="E1266" i="5"/>
  <c r="E866" i="5"/>
  <c r="E966" i="5"/>
  <c r="E566" i="5"/>
  <c r="E166" i="5" l="1"/>
  <c r="F166" i="5" s="1"/>
  <c r="G165" i="5"/>
  <c r="F1466" i="5"/>
  <c r="G1466" i="5"/>
  <c r="F966" i="5"/>
  <c r="G966" i="5"/>
  <c r="G666" i="5"/>
  <c r="F666" i="5"/>
  <c r="G866" i="5"/>
  <c r="F866" i="5"/>
  <c r="F466" i="5"/>
  <c r="G466" i="5"/>
  <c r="F1266" i="5"/>
  <c r="G1266" i="5"/>
  <c r="F1066" i="5"/>
  <c r="G1066" i="5"/>
  <c r="F1366" i="5"/>
  <c r="G1366" i="5"/>
  <c r="F566" i="5"/>
  <c r="G566" i="5"/>
  <c r="E368" i="5"/>
  <c r="G367" i="5"/>
  <c r="G1166" i="5"/>
  <c r="F1166" i="5"/>
  <c r="F367" i="5"/>
  <c r="G267" i="5"/>
  <c r="F266" i="5"/>
  <c r="G66" i="5"/>
  <c r="F66" i="5"/>
  <c r="E867" i="5"/>
  <c r="E1167" i="5"/>
  <c r="E467" i="5"/>
  <c r="E1267" i="5"/>
  <c r="E1467" i="5"/>
  <c r="E567" i="5"/>
  <c r="E1067" i="5"/>
  <c r="E967" i="5"/>
  <c r="E1367" i="5"/>
  <c r="E667" i="5"/>
  <c r="E167" i="5" l="1"/>
  <c r="F167" i="5" s="1"/>
  <c r="G166" i="5"/>
  <c r="F467" i="5"/>
  <c r="G467" i="5"/>
  <c r="F1367" i="5"/>
  <c r="G1367" i="5"/>
  <c r="G867" i="5"/>
  <c r="F867" i="5"/>
  <c r="G1167" i="5"/>
  <c r="F1167" i="5"/>
  <c r="F967" i="5"/>
  <c r="G967" i="5"/>
  <c r="F1067" i="5"/>
  <c r="G1067" i="5"/>
  <c r="F567" i="5"/>
  <c r="G567" i="5"/>
  <c r="G667" i="5"/>
  <c r="F667" i="5"/>
  <c r="E369" i="5"/>
  <c r="G368" i="5"/>
  <c r="F1467" i="5"/>
  <c r="G1467" i="5"/>
  <c r="F1267" i="5"/>
  <c r="G1267" i="5"/>
  <c r="G268" i="5"/>
  <c r="F368" i="5"/>
  <c r="F67" i="5"/>
  <c r="G67" i="5"/>
  <c r="F267" i="5"/>
  <c r="E1368" i="5"/>
  <c r="E1068" i="5"/>
  <c r="E1268" i="5"/>
  <c r="E968" i="5"/>
  <c r="E568" i="5"/>
  <c r="E468" i="5"/>
  <c r="E668" i="5"/>
  <c r="E1168" i="5"/>
  <c r="E1468" i="5"/>
  <c r="E868" i="5"/>
  <c r="E168" i="5" l="1"/>
  <c r="F168" i="5" s="1"/>
  <c r="G167" i="5"/>
  <c r="F468" i="5"/>
  <c r="G468" i="5"/>
  <c r="F1268" i="5"/>
  <c r="G1268" i="5"/>
  <c r="F1068" i="5"/>
  <c r="G1068" i="5"/>
  <c r="F1368" i="5"/>
  <c r="G1368" i="5"/>
  <c r="G1168" i="5"/>
  <c r="F1168" i="5"/>
  <c r="F1468" i="5"/>
  <c r="G1468" i="5"/>
  <c r="G668" i="5"/>
  <c r="F668" i="5"/>
  <c r="F568" i="5"/>
  <c r="G568" i="5"/>
  <c r="G868" i="5"/>
  <c r="F868" i="5"/>
  <c r="F968" i="5"/>
  <c r="G968" i="5"/>
  <c r="E370" i="5"/>
  <c r="G369" i="5"/>
  <c r="F369" i="5"/>
  <c r="G269" i="5"/>
  <c r="F268" i="5"/>
  <c r="F68" i="5"/>
  <c r="G68" i="5"/>
  <c r="E969" i="5"/>
  <c r="E669" i="5"/>
  <c r="E1269" i="5"/>
  <c r="E869" i="5"/>
  <c r="E1169" i="5"/>
  <c r="E469" i="5"/>
  <c r="E1069" i="5"/>
  <c r="E1469" i="5"/>
  <c r="E569" i="5"/>
  <c r="E1369" i="5"/>
  <c r="E169" i="5" l="1"/>
  <c r="F169" i="5" s="1"/>
  <c r="G168" i="5"/>
  <c r="F469" i="5"/>
  <c r="G469" i="5"/>
  <c r="F1269" i="5"/>
  <c r="G1269" i="5"/>
  <c r="F1369" i="5"/>
  <c r="G1369" i="5"/>
  <c r="F569" i="5"/>
  <c r="G569" i="5"/>
  <c r="F969" i="5"/>
  <c r="G969" i="5"/>
  <c r="F1469" i="5"/>
  <c r="G1469" i="5"/>
  <c r="E371" i="5"/>
  <c r="G370" i="5"/>
  <c r="F1069" i="5"/>
  <c r="G1069" i="5"/>
  <c r="F669" i="5"/>
  <c r="G669" i="5"/>
  <c r="G1169" i="5"/>
  <c r="F1169" i="5"/>
  <c r="F869" i="5"/>
  <c r="G869" i="5"/>
  <c r="G270" i="5"/>
  <c r="F370" i="5"/>
  <c r="F269" i="5"/>
  <c r="G69" i="5"/>
  <c r="F69" i="5"/>
  <c r="E470" i="5"/>
  <c r="E670" i="5"/>
  <c r="E1470" i="5"/>
  <c r="E1170" i="5"/>
  <c r="E970" i="5"/>
  <c r="E1370" i="5"/>
  <c r="E870" i="5"/>
  <c r="E570" i="5"/>
  <c r="E1070" i="5"/>
  <c r="E1270" i="5"/>
  <c r="E170" i="5" l="1"/>
  <c r="F170" i="5" s="1"/>
  <c r="G169" i="5"/>
  <c r="G1470" i="5"/>
  <c r="F1470" i="5"/>
  <c r="G1270" i="5"/>
  <c r="F1270" i="5"/>
  <c r="G470" i="5"/>
  <c r="F470" i="5"/>
  <c r="F670" i="5"/>
  <c r="G670" i="5"/>
  <c r="E372" i="5"/>
  <c r="G371" i="5"/>
  <c r="F870" i="5"/>
  <c r="G870" i="5"/>
  <c r="G1370" i="5"/>
  <c r="F1370" i="5"/>
  <c r="G570" i="5"/>
  <c r="F570" i="5"/>
  <c r="G970" i="5"/>
  <c r="F970" i="5"/>
  <c r="G1070" i="5"/>
  <c r="F1070" i="5"/>
  <c r="G1170" i="5"/>
  <c r="F1170" i="5"/>
  <c r="F371" i="5"/>
  <c r="G271" i="5"/>
  <c r="F270" i="5"/>
  <c r="G70" i="5"/>
  <c r="F70" i="5"/>
  <c r="E1071" i="5"/>
  <c r="E1471" i="5"/>
  <c r="E571" i="5"/>
  <c r="E1371" i="5"/>
  <c r="E671" i="5"/>
  <c r="E971" i="5"/>
  <c r="E471" i="5"/>
  <c r="E1271" i="5"/>
  <c r="E871" i="5"/>
  <c r="E1171" i="5"/>
  <c r="E171" i="5" l="1"/>
  <c r="F171" i="5" s="1"/>
  <c r="G170" i="5"/>
  <c r="G571" i="5"/>
  <c r="F571" i="5"/>
  <c r="G1471" i="5"/>
  <c r="F1471" i="5"/>
  <c r="G1071" i="5"/>
  <c r="F1071" i="5"/>
  <c r="G1171" i="5"/>
  <c r="F1171" i="5"/>
  <c r="G471" i="5"/>
  <c r="F471" i="5"/>
  <c r="G971" i="5"/>
  <c r="F971" i="5"/>
  <c r="F871" i="5"/>
  <c r="G871" i="5"/>
  <c r="F671" i="5"/>
  <c r="G671" i="5"/>
  <c r="G1271" i="5"/>
  <c r="F1271" i="5"/>
  <c r="G1371" i="5"/>
  <c r="F1371" i="5"/>
  <c r="E373" i="5"/>
  <c r="G372" i="5"/>
  <c r="G272" i="5"/>
  <c r="F372" i="5"/>
  <c r="F71" i="5"/>
  <c r="G71" i="5"/>
  <c r="F271" i="5"/>
  <c r="E872" i="5"/>
  <c r="E572" i="5"/>
  <c r="E1272" i="5"/>
  <c r="E1472" i="5"/>
  <c r="E472" i="5"/>
  <c r="E672" i="5"/>
  <c r="E1172" i="5"/>
  <c r="E972" i="5"/>
  <c r="E1372" i="5"/>
  <c r="E1072" i="5"/>
  <c r="E172" i="5" l="1"/>
  <c r="F172" i="5" s="1"/>
  <c r="G171" i="5"/>
  <c r="G1272" i="5"/>
  <c r="F1272" i="5"/>
  <c r="G1072" i="5"/>
  <c r="F1072" i="5"/>
  <c r="G1372" i="5"/>
  <c r="F1372" i="5"/>
  <c r="F872" i="5"/>
  <c r="G872" i="5"/>
  <c r="G572" i="5"/>
  <c r="F572" i="5"/>
  <c r="E374" i="5"/>
  <c r="G373" i="5"/>
  <c r="G972" i="5"/>
  <c r="F972" i="5"/>
  <c r="G1172" i="5"/>
  <c r="F1172" i="5"/>
  <c r="G472" i="5"/>
  <c r="F472" i="5"/>
  <c r="F672" i="5"/>
  <c r="G672" i="5"/>
  <c r="G1472" i="5"/>
  <c r="F1472" i="5"/>
  <c r="F373" i="5"/>
  <c r="G273" i="5"/>
  <c r="F72" i="5"/>
  <c r="G72" i="5"/>
  <c r="F272" i="5"/>
  <c r="E973" i="5"/>
  <c r="E473" i="5"/>
  <c r="E1273" i="5"/>
  <c r="E1173" i="5"/>
  <c r="E573" i="5"/>
  <c r="E1073" i="5"/>
  <c r="E1473" i="5"/>
  <c r="E1373" i="5"/>
  <c r="E673" i="5"/>
  <c r="E873" i="5"/>
  <c r="E173" i="5" l="1"/>
  <c r="F173" i="5" s="1"/>
  <c r="G172" i="5"/>
  <c r="G473" i="5"/>
  <c r="F473" i="5"/>
  <c r="G673" i="5"/>
  <c r="F673" i="5"/>
  <c r="G973" i="5"/>
  <c r="F973" i="5"/>
  <c r="G1373" i="5"/>
  <c r="F1373" i="5"/>
  <c r="G1273" i="5"/>
  <c r="F1273" i="5"/>
  <c r="F1473" i="5"/>
  <c r="G1473" i="5"/>
  <c r="G1073" i="5"/>
  <c r="F1073" i="5"/>
  <c r="E375" i="5"/>
  <c r="G374" i="5"/>
  <c r="G873" i="5"/>
  <c r="F873" i="5"/>
  <c r="F573" i="5"/>
  <c r="G573" i="5"/>
  <c r="G1173" i="5"/>
  <c r="F1173" i="5"/>
  <c r="G274" i="5"/>
  <c r="F374" i="5"/>
  <c r="G73" i="5"/>
  <c r="F73" i="5"/>
  <c r="F273" i="5"/>
  <c r="E674" i="5"/>
  <c r="E1174" i="5"/>
  <c r="E1374" i="5"/>
  <c r="E1074" i="5"/>
  <c r="E1274" i="5"/>
  <c r="E874" i="5"/>
  <c r="E574" i="5"/>
  <c r="E474" i="5"/>
  <c r="E1474" i="5"/>
  <c r="E974" i="5"/>
  <c r="E174" i="5" l="1"/>
  <c r="F174" i="5" s="1"/>
  <c r="G173" i="5"/>
  <c r="F1374" i="5"/>
  <c r="G1374" i="5"/>
  <c r="G1174" i="5"/>
  <c r="F1174" i="5"/>
  <c r="G674" i="5"/>
  <c r="F674" i="5"/>
  <c r="F974" i="5"/>
  <c r="G974" i="5"/>
  <c r="F474" i="5"/>
  <c r="G474" i="5"/>
  <c r="F1474" i="5"/>
  <c r="G1474" i="5"/>
  <c r="F574" i="5"/>
  <c r="G574" i="5"/>
  <c r="E376" i="5"/>
  <c r="G375" i="5"/>
  <c r="G874" i="5"/>
  <c r="F874" i="5"/>
  <c r="F1274" i="5"/>
  <c r="G1274" i="5"/>
  <c r="F1074" i="5"/>
  <c r="G1074" i="5"/>
  <c r="F375" i="5"/>
  <c r="G275" i="5"/>
  <c r="F274" i="5"/>
  <c r="G74" i="5"/>
  <c r="F74" i="5"/>
  <c r="E1475" i="5"/>
  <c r="E1375" i="5"/>
  <c r="E875" i="5"/>
  <c r="E1175" i="5"/>
  <c r="E975" i="5"/>
  <c r="E475" i="5"/>
  <c r="E1275" i="5"/>
  <c r="E575" i="5"/>
  <c r="E1075" i="5"/>
  <c r="E675" i="5"/>
  <c r="E175" i="5" l="1"/>
  <c r="F175" i="5" s="1"/>
  <c r="G174" i="5"/>
  <c r="E377" i="5"/>
  <c r="G376" i="5"/>
  <c r="F1075" i="5"/>
  <c r="G1075" i="5"/>
  <c r="F1475" i="5"/>
  <c r="G1475" i="5"/>
  <c r="F575" i="5"/>
  <c r="G575" i="5"/>
  <c r="F1275" i="5"/>
  <c r="G1275" i="5"/>
  <c r="G875" i="5"/>
  <c r="F875" i="5"/>
  <c r="F475" i="5"/>
  <c r="G475" i="5"/>
  <c r="F1375" i="5"/>
  <c r="G1375" i="5"/>
  <c r="F975" i="5"/>
  <c r="G975" i="5"/>
  <c r="G675" i="5"/>
  <c r="F675" i="5"/>
  <c r="G1175" i="5"/>
  <c r="F1175" i="5"/>
  <c r="G276" i="5"/>
  <c r="F376" i="5"/>
  <c r="F275" i="5"/>
  <c r="F75" i="5"/>
  <c r="G75" i="5"/>
  <c r="E576" i="5"/>
  <c r="E476" i="5"/>
  <c r="E976" i="5"/>
  <c r="E1376" i="5"/>
  <c r="E676" i="5"/>
  <c r="E1176" i="5"/>
  <c r="E1076" i="5"/>
  <c r="E1276" i="5"/>
  <c r="E876" i="5"/>
  <c r="E1476" i="5"/>
  <c r="E176" i="5" l="1"/>
  <c r="F176" i="5" s="1"/>
  <c r="G175" i="5"/>
  <c r="F976" i="5"/>
  <c r="G976" i="5"/>
  <c r="F576" i="5"/>
  <c r="G576" i="5"/>
  <c r="F1276" i="5"/>
  <c r="G1276" i="5"/>
  <c r="F1076" i="5"/>
  <c r="G1076" i="5"/>
  <c r="G876" i="5"/>
  <c r="F876" i="5"/>
  <c r="F476" i="5"/>
  <c r="G476" i="5"/>
  <c r="G676" i="5"/>
  <c r="F676" i="5"/>
  <c r="F1476" i="5"/>
  <c r="G1476" i="5"/>
  <c r="F1176" i="5"/>
  <c r="G1176" i="5"/>
  <c r="F1376" i="5"/>
  <c r="G1376" i="5"/>
  <c r="E378" i="5"/>
  <c r="G377" i="5"/>
  <c r="F377" i="5"/>
  <c r="G277" i="5"/>
  <c r="F276" i="5"/>
  <c r="F76" i="5"/>
  <c r="G76" i="5"/>
  <c r="E1277" i="5"/>
  <c r="E1077" i="5"/>
  <c r="E677" i="5"/>
  <c r="E1477" i="5"/>
  <c r="E1377" i="5"/>
  <c r="E477" i="5"/>
  <c r="E877" i="5"/>
  <c r="E1177" i="5"/>
  <c r="E977" i="5"/>
  <c r="E577" i="5"/>
  <c r="E177" i="5" l="1"/>
  <c r="F177" i="5" s="1"/>
  <c r="G176" i="5"/>
  <c r="F677" i="5"/>
  <c r="G677" i="5"/>
  <c r="F1077" i="5"/>
  <c r="G1077" i="5"/>
  <c r="G1277" i="5"/>
  <c r="F1277" i="5"/>
  <c r="G1177" i="5"/>
  <c r="F1177" i="5"/>
  <c r="E379" i="5"/>
  <c r="G378" i="5"/>
  <c r="G577" i="5"/>
  <c r="F577" i="5"/>
  <c r="F877" i="5"/>
  <c r="G877" i="5"/>
  <c r="F477" i="5"/>
  <c r="G477" i="5"/>
  <c r="F1377" i="5"/>
  <c r="G1377" i="5"/>
  <c r="F977" i="5"/>
  <c r="G977" i="5"/>
  <c r="F1477" i="5"/>
  <c r="G1477" i="5"/>
  <c r="G278" i="5"/>
  <c r="F378" i="5"/>
  <c r="G77" i="5"/>
  <c r="F77" i="5"/>
  <c r="F277" i="5"/>
  <c r="E1178" i="5"/>
  <c r="E1078" i="5"/>
  <c r="E878" i="5"/>
  <c r="E1478" i="5"/>
  <c r="E578" i="5"/>
  <c r="E478" i="5"/>
  <c r="E978" i="5"/>
  <c r="E1378" i="5"/>
  <c r="E678" i="5"/>
  <c r="E1278" i="5"/>
  <c r="E178" i="5" l="1"/>
  <c r="F178" i="5" s="1"/>
  <c r="G177" i="5"/>
  <c r="F878" i="5"/>
  <c r="G878" i="5"/>
  <c r="G1078" i="5"/>
  <c r="F1078" i="5"/>
  <c r="G1178" i="5"/>
  <c r="F1178" i="5"/>
  <c r="G1378" i="5"/>
  <c r="F1378" i="5"/>
  <c r="G978" i="5"/>
  <c r="F978" i="5"/>
  <c r="G478" i="5"/>
  <c r="F478" i="5"/>
  <c r="G1278" i="5"/>
  <c r="F1278" i="5"/>
  <c r="G578" i="5"/>
  <c r="F578" i="5"/>
  <c r="F678" i="5"/>
  <c r="G678" i="5"/>
  <c r="G1478" i="5"/>
  <c r="F1478" i="5"/>
  <c r="E380" i="5"/>
  <c r="G379" i="5"/>
  <c r="F379" i="5"/>
  <c r="G279" i="5"/>
  <c r="F278" i="5"/>
  <c r="G78" i="5"/>
  <c r="F78" i="5"/>
  <c r="E1379" i="5"/>
  <c r="E479" i="5"/>
  <c r="E879" i="5"/>
  <c r="E979" i="5"/>
  <c r="E579" i="5"/>
  <c r="E1079" i="5"/>
  <c r="E1279" i="5"/>
  <c r="E679" i="5"/>
  <c r="E1479" i="5"/>
  <c r="E1179" i="5"/>
  <c r="E179" i="5" l="1"/>
  <c r="F179" i="5" s="1"/>
  <c r="G178" i="5"/>
  <c r="F879" i="5"/>
  <c r="G879" i="5"/>
  <c r="G479" i="5"/>
  <c r="F479" i="5"/>
  <c r="G1379" i="5"/>
  <c r="F1379" i="5"/>
  <c r="G1179" i="5"/>
  <c r="F1179" i="5"/>
  <c r="E381" i="5"/>
  <c r="G380" i="5"/>
  <c r="G1279" i="5"/>
  <c r="F1279" i="5"/>
  <c r="G1079" i="5"/>
  <c r="F1079" i="5"/>
  <c r="F679" i="5"/>
  <c r="G679" i="5"/>
  <c r="G579" i="5"/>
  <c r="F579" i="5"/>
  <c r="G1479" i="5"/>
  <c r="F1479" i="5"/>
  <c r="G979" i="5"/>
  <c r="F979" i="5"/>
  <c r="G280" i="5"/>
  <c r="F380" i="5"/>
  <c r="F279" i="5"/>
  <c r="F79" i="5"/>
  <c r="G79" i="5"/>
  <c r="E980" i="5"/>
  <c r="E680" i="5"/>
  <c r="E1280" i="5"/>
  <c r="E880" i="5"/>
  <c r="E1180" i="5"/>
  <c r="E1080" i="5"/>
  <c r="E480" i="5"/>
  <c r="E1480" i="5"/>
  <c r="E580" i="5"/>
  <c r="E1380" i="5"/>
  <c r="E180" i="5" l="1"/>
  <c r="F180" i="5" s="1"/>
  <c r="G179" i="5"/>
  <c r="G1280" i="5"/>
  <c r="F1280" i="5"/>
  <c r="F680" i="5"/>
  <c r="G680" i="5"/>
  <c r="G1380" i="5"/>
  <c r="F1380" i="5"/>
  <c r="G980" i="5"/>
  <c r="F980" i="5"/>
  <c r="G1480" i="5"/>
  <c r="F1480" i="5"/>
  <c r="G480" i="5"/>
  <c r="F480" i="5"/>
  <c r="G1080" i="5"/>
  <c r="F1080" i="5"/>
  <c r="G1180" i="5"/>
  <c r="F1180" i="5"/>
  <c r="G580" i="5"/>
  <c r="F580" i="5"/>
  <c r="F880" i="5"/>
  <c r="G880" i="5"/>
  <c r="E382" i="5"/>
  <c r="G381" i="5"/>
  <c r="F381" i="5"/>
  <c r="G281" i="5"/>
  <c r="F80" i="5"/>
  <c r="G80" i="5"/>
  <c r="F280" i="5"/>
  <c r="E681" i="5"/>
  <c r="E1481" i="5"/>
  <c r="E1181" i="5"/>
  <c r="E981" i="5"/>
  <c r="E1381" i="5"/>
  <c r="E481" i="5"/>
  <c r="E881" i="5"/>
  <c r="E581" i="5"/>
  <c r="E1081" i="5"/>
  <c r="E1281" i="5"/>
  <c r="E181" i="5" l="1"/>
  <c r="F181" i="5" s="1"/>
  <c r="G180" i="5"/>
  <c r="G1181" i="5"/>
  <c r="F1181" i="5"/>
  <c r="F1481" i="5"/>
  <c r="G1481" i="5"/>
  <c r="G681" i="5"/>
  <c r="F681" i="5"/>
  <c r="E383" i="5"/>
  <c r="G382" i="5"/>
  <c r="G881" i="5"/>
  <c r="F881" i="5"/>
  <c r="G1281" i="5"/>
  <c r="F1281" i="5"/>
  <c r="F481" i="5"/>
  <c r="G481" i="5"/>
  <c r="F581" i="5"/>
  <c r="G581" i="5"/>
  <c r="G1381" i="5"/>
  <c r="F1381" i="5"/>
  <c r="G1081" i="5"/>
  <c r="F1081" i="5"/>
  <c r="G981" i="5"/>
  <c r="F981" i="5"/>
  <c r="G282" i="5"/>
  <c r="F382" i="5"/>
  <c r="F281" i="5"/>
  <c r="G81" i="5"/>
  <c r="F81" i="5"/>
  <c r="E1082" i="5"/>
  <c r="E482" i="5"/>
  <c r="E1482" i="5"/>
  <c r="E582" i="5"/>
  <c r="E1382" i="5"/>
  <c r="E682" i="5"/>
  <c r="E982" i="5"/>
  <c r="E1282" i="5"/>
  <c r="E882" i="5"/>
  <c r="E1182" i="5"/>
  <c r="E182" i="5" l="1"/>
  <c r="F182" i="5" s="1"/>
  <c r="G181" i="5"/>
  <c r="F1482" i="5"/>
  <c r="G1482" i="5"/>
  <c r="F482" i="5"/>
  <c r="G482" i="5"/>
  <c r="E384" i="5"/>
  <c r="G383" i="5"/>
  <c r="F1082" i="5"/>
  <c r="G1082" i="5"/>
  <c r="F1182" i="5"/>
  <c r="G1182" i="5"/>
  <c r="G882" i="5"/>
  <c r="F882" i="5"/>
  <c r="G682" i="5"/>
  <c r="F682" i="5"/>
  <c r="F982" i="5"/>
  <c r="G982" i="5"/>
  <c r="F1382" i="5"/>
  <c r="G1382" i="5"/>
  <c r="F1282" i="5"/>
  <c r="G1282" i="5"/>
  <c r="F582" i="5"/>
  <c r="G582" i="5"/>
  <c r="F383" i="5"/>
  <c r="G283" i="5"/>
  <c r="F282" i="5"/>
  <c r="G82" i="5"/>
  <c r="F82" i="5"/>
  <c r="E883" i="5"/>
  <c r="E583" i="5"/>
  <c r="E1283" i="5"/>
  <c r="E1483" i="5"/>
  <c r="E683" i="5"/>
  <c r="E483" i="5"/>
  <c r="E1183" i="5"/>
  <c r="E983" i="5"/>
  <c r="E1383" i="5"/>
  <c r="E1083" i="5"/>
  <c r="E183" i="5" l="1"/>
  <c r="F183" i="5" s="1"/>
  <c r="G182" i="5"/>
  <c r="F1283" i="5"/>
  <c r="G1283" i="5"/>
  <c r="F583" i="5"/>
  <c r="G583" i="5"/>
  <c r="F1383" i="5"/>
  <c r="G1383" i="5"/>
  <c r="G883" i="5"/>
  <c r="F883" i="5"/>
  <c r="F983" i="5"/>
  <c r="G983" i="5"/>
  <c r="E385" i="5"/>
  <c r="G384" i="5"/>
  <c r="F1083" i="5"/>
  <c r="G1083" i="5"/>
  <c r="F1183" i="5"/>
  <c r="G1183" i="5"/>
  <c r="F483" i="5"/>
  <c r="G483" i="5"/>
  <c r="G683" i="5"/>
  <c r="F683" i="5"/>
  <c r="F1483" i="5"/>
  <c r="G1483" i="5"/>
  <c r="G284" i="5"/>
  <c r="F384" i="5"/>
  <c r="F83" i="5"/>
  <c r="G83" i="5"/>
  <c r="F283" i="5"/>
  <c r="E984" i="5"/>
  <c r="E1284" i="5"/>
  <c r="E1184" i="5"/>
  <c r="E584" i="5"/>
  <c r="E1084" i="5"/>
  <c r="E484" i="5"/>
  <c r="E1484" i="5"/>
  <c r="E1384" i="5"/>
  <c r="E684" i="5"/>
  <c r="E884" i="5"/>
  <c r="E184" i="5" l="1"/>
  <c r="F184" i="5" s="1"/>
  <c r="G183" i="5"/>
  <c r="F1284" i="5"/>
  <c r="G1284" i="5"/>
  <c r="G884" i="5"/>
  <c r="F884" i="5"/>
  <c r="F984" i="5"/>
  <c r="G984" i="5"/>
  <c r="F1384" i="5"/>
  <c r="G1384" i="5"/>
  <c r="F1484" i="5"/>
  <c r="G1484" i="5"/>
  <c r="F484" i="5"/>
  <c r="G484" i="5"/>
  <c r="E386" i="5"/>
  <c r="G385" i="5"/>
  <c r="F1084" i="5"/>
  <c r="G1084" i="5"/>
  <c r="F1184" i="5"/>
  <c r="G1184" i="5"/>
  <c r="G684" i="5"/>
  <c r="F684" i="5"/>
  <c r="F584" i="5"/>
  <c r="G584" i="5"/>
  <c r="F385" i="5"/>
  <c r="G285" i="5"/>
  <c r="F84" i="5"/>
  <c r="G84" i="5"/>
  <c r="F284" i="5"/>
  <c r="E685" i="5"/>
  <c r="E485" i="5"/>
  <c r="E1185" i="5"/>
  <c r="E1385" i="5"/>
  <c r="E1085" i="5"/>
  <c r="E1285" i="5"/>
  <c r="E885" i="5"/>
  <c r="E585" i="5"/>
  <c r="E1485" i="5"/>
  <c r="E985" i="5"/>
  <c r="E185" i="5" l="1"/>
  <c r="F185" i="5" s="1"/>
  <c r="G184" i="5"/>
  <c r="G1185" i="5"/>
  <c r="F1185" i="5"/>
  <c r="G485" i="5"/>
  <c r="F485" i="5"/>
  <c r="F685" i="5"/>
  <c r="G685" i="5"/>
  <c r="G585" i="5"/>
  <c r="F585" i="5"/>
  <c r="E387" i="5"/>
  <c r="G386" i="5"/>
  <c r="F885" i="5"/>
  <c r="G885" i="5"/>
  <c r="G1285" i="5"/>
  <c r="F1285" i="5"/>
  <c r="F985" i="5"/>
  <c r="G985" i="5"/>
  <c r="F1085" i="5"/>
  <c r="G1085" i="5"/>
  <c r="F1485" i="5"/>
  <c r="G1485" i="5"/>
  <c r="F1385" i="5"/>
  <c r="G1385" i="5"/>
  <c r="G286" i="5"/>
  <c r="F386" i="5"/>
  <c r="G85" i="5"/>
  <c r="F85" i="5"/>
  <c r="F285" i="5"/>
  <c r="E1486" i="5"/>
  <c r="E1386" i="5"/>
  <c r="E886" i="5"/>
  <c r="E1186" i="5"/>
  <c r="E986" i="5"/>
  <c r="E1286" i="5"/>
  <c r="E486" i="5"/>
  <c r="E586" i="5"/>
  <c r="E1086" i="5"/>
  <c r="E686" i="5"/>
  <c r="E186" i="5" l="1"/>
  <c r="F186" i="5" s="1"/>
  <c r="G185" i="5"/>
  <c r="G1386" i="5"/>
  <c r="F1386" i="5"/>
  <c r="F886" i="5"/>
  <c r="G886" i="5"/>
  <c r="G1486" i="5"/>
  <c r="F1486" i="5"/>
  <c r="G586" i="5"/>
  <c r="F586" i="5"/>
  <c r="G486" i="5"/>
  <c r="F486" i="5"/>
  <c r="G1286" i="5"/>
  <c r="F1286" i="5"/>
  <c r="F686" i="5"/>
  <c r="G686" i="5"/>
  <c r="G986" i="5"/>
  <c r="F986" i="5"/>
  <c r="G1086" i="5"/>
  <c r="F1086" i="5"/>
  <c r="G1186" i="5"/>
  <c r="F1186" i="5"/>
  <c r="E388" i="5"/>
  <c r="G387" i="5"/>
  <c r="F387" i="5"/>
  <c r="G287" i="5"/>
  <c r="G86" i="5"/>
  <c r="F86" i="5"/>
  <c r="F286" i="5"/>
  <c r="E587" i="5"/>
  <c r="E987" i="5"/>
  <c r="E1387" i="5"/>
  <c r="E687" i="5"/>
  <c r="E487" i="5"/>
  <c r="E1187" i="5"/>
  <c r="E1087" i="5"/>
  <c r="E1287" i="5"/>
  <c r="E887" i="5"/>
  <c r="E1487" i="5"/>
  <c r="E187" i="5" l="1"/>
  <c r="F187" i="5" s="1"/>
  <c r="G186" i="5"/>
  <c r="G587" i="5"/>
  <c r="F587" i="5"/>
  <c r="G987" i="5"/>
  <c r="F987" i="5"/>
  <c r="E389" i="5"/>
  <c r="G388" i="5"/>
  <c r="G1387" i="5"/>
  <c r="F1387" i="5"/>
  <c r="G1087" i="5"/>
  <c r="F1087" i="5"/>
  <c r="F887" i="5"/>
  <c r="G887" i="5"/>
  <c r="G1187" i="5"/>
  <c r="F1187" i="5"/>
  <c r="G487" i="5"/>
  <c r="F487" i="5"/>
  <c r="G1487" i="5"/>
  <c r="F1487" i="5"/>
  <c r="G1287" i="5"/>
  <c r="F1287" i="5"/>
  <c r="F687" i="5"/>
  <c r="G687" i="5"/>
  <c r="G288" i="5"/>
  <c r="F388" i="5"/>
  <c r="F287" i="5"/>
  <c r="F87" i="5"/>
  <c r="G87" i="5"/>
  <c r="E1288" i="5"/>
  <c r="E488" i="5"/>
  <c r="E1088" i="5"/>
  <c r="E688" i="5"/>
  <c r="E1488" i="5"/>
  <c r="E1388" i="5"/>
  <c r="E888" i="5"/>
  <c r="E1188" i="5"/>
  <c r="E988" i="5"/>
  <c r="E588" i="5"/>
  <c r="E188" i="5" l="1"/>
  <c r="F188" i="5" s="1"/>
  <c r="G187" i="5"/>
  <c r="G488" i="5"/>
  <c r="F488" i="5"/>
  <c r="G1288" i="5"/>
  <c r="F1288" i="5"/>
  <c r="G1188" i="5"/>
  <c r="F1188" i="5"/>
  <c r="E390" i="5"/>
  <c r="G389" i="5"/>
  <c r="G988" i="5"/>
  <c r="F988" i="5"/>
  <c r="G1388" i="5"/>
  <c r="F1388" i="5"/>
  <c r="G588" i="5"/>
  <c r="F588" i="5"/>
  <c r="F888" i="5"/>
  <c r="G888" i="5"/>
  <c r="G1488" i="5"/>
  <c r="F1488" i="5"/>
  <c r="G1088" i="5"/>
  <c r="F1088" i="5"/>
  <c r="F688" i="5"/>
  <c r="G688" i="5"/>
  <c r="F389" i="5"/>
  <c r="G289" i="5"/>
  <c r="F288" i="5"/>
  <c r="F88" i="5"/>
  <c r="G88" i="5"/>
  <c r="E1189" i="5"/>
  <c r="E1089" i="5"/>
  <c r="E889" i="5"/>
  <c r="E1489" i="5"/>
  <c r="E589" i="5"/>
  <c r="E489" i="5"/>
  <c r="E989" i="5"/>
  <c r="E1389" i="5"/>
  <c r="E689" i="5"/>
  <c r="E1289" i="5"/>
  <c r="E189" i="5" l="1"/>
  <c r="F189" i="5" s="1"/>
  <c r="G188" i="5"/>
  <c r="G889" i="5"/>
  <c r="F889" i="5"/>
  <c r="G1289" i="5"/>
  <c r="F1289" i="5"/>
  <c r="E391" i="5"/>
  <c r="G390" i="5"/>
  <c r="G1189" i="5"/>
  <c r="F1189" i="5"/>
  <c r="G1089" i="5"/>
  <c r="F1089" i="5"/>
  <c r="G989" i="5"/>
  <c r="F989" i="5"/>
  <c r="G489" i="5"/>
  <c r="F489" i="5"/>
  <c r="G689" i="5"/>
  <c r="F689" i="5"/>
  <c r="G589" i="5"/>
  <c r="F589" i="5"/>
  <c r="G1389" i="5"/>
  <c r="F1389" i="5"/>
  <c r="F1489" i="5"/>
  <c r="G1489" i="5"/>
  <c r="G290" i="5"/>
  <c r="F390" i="5"/>
  <c r="G89" i="5"/>
  <c r="F89" i="5"/>
  <c r="F289" i="5"/>
  <c r="E1390" i="5"/>
  <c r="E890" i="5"/>
  <c r="E990" i="5"/>
  <c r="E590" i="5"/>
  <c r="E1090" i="5"/>
  <c r="E1290" i="5"/>
  <c r="E490" i="5"/>
  <c r="E690" i="5"/>
  <c r="E1490" i="5"/>
  <c r="E1190" i="5"/>
  <c r="E190" i="5" l="1"/>
  <c r="F190" i="5" s="1"/>
  <c r="G189" i="5"/>
  <c r="F990" i="5"/>
  <c r="G990" i="5"/>
  <c r="F1190" i="5"/>
  <c r="G1190" i="5"/>
  <c r="F1390" i="5"/>
  <c r="G1390" i="5"/>
  <c r="G890" i="5"/>
  <c r="F890" i="5"/>
  <c r="E392" i="5"/>
  <c r="G391" i="5"/>
  <c r="F490" i="5"/>
  <c r="G490" i="5"/>
  <c r="F1290" i="5"/>
  <c r="G1290" i="5"/>
  <c r="G690" i="5"/>
  <c r="F690" i="5"/>
  <c r="F1090" i="5"/>
  <c r="G1090" i="5"/>
  <c r="F1490" i="5"/>
  <c r="G1490" i="5"/>
  <c r="F590" i="5"/>
  <c r="G590" i="5"/>
  <c r="F391" i="5"/>
  <c r="G291" i="5"/>
  <c r="G90" i="5"/>
  <c r="F90" i="5"/>
  <c r="F290" i="5"/>
  <c r="E491" i="5"/>
  <c r="E991" i="5"/>
  <c r="E691" i="5"/>
  <c r="E1291" i="5"/>
  <c r="E891" i="5"/>
  <c r="E1191" i="5"/>
  <c r="E1091" i="5"/>
  <c r="E1491" i="5"/>
  <c r="E591" i="5"/>
  <c r="E1391" i="5"/>
  <c r="E191" i="5" l="1"/>
  <c r="F191" i="5" s="1"/>
  <c r="G190" i="5"/>
  <c r="G691" i="5"/>
  <c r="F691" i="5"/>
  <c r="F991" i="5"/>
  <c r="G991" i="5"/>
  <c r="F491" i="5"/>
  <c r="G491" i="5"/>
  <c r="F591" i="5"/>
  <c r="G591" i="5"/>
  <c r="F1091" i="5"/>
  <c r="G1091" i="5"/>
  <c r="F1191" i="5"/>
  <c r="G1191" i="5"/>
  <c r="F1491" i="5"/>
  <c r="G1491" i="5"/>
  <c r="G891" i="5"/>
  <c r="F891" i="5"/>
  <c r="F1391" i="5"/>
  <c r="G1391" i="5"/>
  <c r="F1291" i="5"/>
  <c r="G1291" i="5"/>
  <c r="E393" i="5"/>
  <c r="G392" i="5"/>
  <c r="G292" i="5"/>
  <c r="F392" i="5"/>
  <c r="F91" i="5"/>
  <c r="G91" i="5"/>
  <c r="F291" i="5"/>
  <c r="E692" i="5"/>
  <c r="E1492" i="5"/>
  <c r="E1192" i="5"/>
  <c r="E992" i="5"/>
  <c r="E1392" i="5"/>
  <c r="E892" i="5"/>
  <c r="E492" i="5"/>
  <c r="E592" i="5"/>
  <c r="E1092" i="5"/>
  <c r="E1292" i="5"/>
  <c r="E192" i="5" l="1"/>
  <c r="F192" i="5" s="1"/>
  <c r="G191" i="5"/>
  <c r="F1192" i="5"/>
  <c r="G1192" i="5"/>
  <c r="F1492" i="5"/>
  <c r="G1492" i="5"/>
  <c r="G692" i="5"/>
  <c r="F692" i="5"/>
  <c r="F1292" i="5"/>
  <c r="G1292" i="5"/>
  <c r="E394" i="5"/>
  <c r="G393" i="5"/>
  <c r="F1092" i="5"/>
  <c r="G1092" i="5"/>
  <c r="G892" i="5"/>
  <c r="F892" i="5"/>
  <c r="F592" i="5"/>
  <c r="G592" i="5"/>
  <c r="F1392" i="5"/>
  <c r="G1392" i="5"/>
  <c r="F492" i="5"/>
  <c r="G492" i="5"/>
  <c r="F992" i="5"/>
  <c r="G992" i="5"/>
  <c r="F393" i="5"/>
  <c r="G293" i="5"/>
  <c r="F292" i="5"/>
  <c r="F92" i="5"/>
  <c r="G92" i="5"/>
  <c r="E1093" i="5"/>
  <c r="E1493" i="5"/>
  <c r="E593" i="5"/>
  <c r="E1393" i="5"/>
  <c r="E693" i="5"/>
  <c r="E493" i="5"/>
  <c r="E993" i="5"/>
  <c r="E1293" i="5"/>
  <c r="E893" i="5"/>
  <c r="E1193" i="5"/>
  <c r="E193" i="5" l="1"/>
  <c r="F193" i="5" s="1"/>
  <c r="G192" i="5"/>
  <c r="F593" i="5"/>
  <c r="G593" i="5"/>
  <c r="F1493" i="5"/>
  <c r="G1493" i="5"/>
  <c r="F1093" i="5"/>
  <c r="G1093" i="5"/>
  <c r="G1193" i="5"/>
  <c r="F1193" i="5"/>
  <c r="F993" i="5"/>
  <c r="G993" i="5"/>
  <c r="G493" i="5"/>
  <c r="F493" i="5"/>
  <c r="F893" i="5"/>
  <c r="G893" i="5"/>
  <c r="F693" i="5"/>
  <c r="G693" i="5"/>
  <c r="G1293" i="5"/>
  <c r="F1293" i="5"/>
  <c r="F1393" i="5"/>
  <c r="G1393" i="5"/>
  <c r="E395" i="5"/>
  <c r="G394" i="5"/>
  <c r="G294" i="5"/>
  <c r="F394" i="5"/>
  <c r="G93" i="5"/>
  <c r="F93" i="5"/>
  <c r="F293" i="5"/>
  <c r="E894" i="5"/>
  <c r="E494" i="5"/>
  <c r="E594" i="5"/>
  <c r="E1294" i="5"/>
  <c r="E1494" i="5"/>
  <c r="E694" i="5"/>
  <c r="E1194" i="5"/>
  <c r="E994" i="5"/>
  <c r="E1394" i="5"/>
  <c r="E1094" i="5"/>
  <c r="E194" i="5" l="1"/>
  <c r="F194" i="5" s="1"/>
  <c r="G193" i="5"/>
  <c r="G594" i="5"/>
  <c r="F594" i="5"/>
  <c r="G1094" i="5"/>
  <c r="F1094" i="5"/>
  <c r="F894" i="5"/>
  <c r="G894" i="5"/>
  <c r="G994" i="5"/>
  <c r="F994" i="5"/>
  <c r="E396" i="5"/>
  <c r="G395" i="5"/>
  <c r="G1194" i="5"/>
  <c r="F1194" i="5"/>
  <c r="F694" i="5"/>
  <c r="G694" i="5"/>
  <c r="G494" i="5"/>
  <c r="F494" i="5"/>
  <c r="G1494" i="5"/>
  <c r="F1494" i="5"/>
  <c r="G1394" i="5"/>
  <c r="F1394" i="5"/>
  <c r="G1294" i="5"/>
  <c r="F1294" i="5"/>
  <c r="F395" i="5"/>
  <c r="G295" i="5"/>
  <c r="G94" i="5"/>
  <c r="F94" i="5"/>
  <c r="F294" i="5"/>
  <c r="E995" i="5"/>
  <c r="E1295" i="5"/>
  <c r="E1195" i="5"/>
  <c r="E595" i="5"/>
  <c r="E1095" i="5"/>
  <c r="E1495" i="5"/>
  <c r="E495" i="5"/>
  <c r="E1395" i="5"/>
  <c r="E695" i="5"/>
  <c r="E895" i="5"/>
  <c r="E195" i="5" l="1"/>
  <c r="F195" i="5" s="1"/>
  <c r="G194" i="5"/>
  <c r="G1195" i="5"/>
  <c r="F1195" i="5"/>
  <c r="G1295" i="5"/>
  <c r="F1295" i="5"/>
  <c r="G995" i="5"/>
  <c r="F995" i="5"/>
  <c r="G495" i="5"/>
  <c r="F495" i="5"/>
  <c r="F895" i="5"/>
  <c r="G895" i="5"/>
  <c r="G1495" i="5"/>
  <c r="F1495" i="5"/>
  <c r="G1395" i="5"/>
  <c r="F1395" i="5"/>
  <c r="G1095" i="5"/>
  <c r="F1095" i="5"/>
  <c r="F695" i="5"/>
  <c r="G695" i="5"/>
  <c r="G595" i="5"/>
  <c r="F595" i="5"/>
  <c r="E397" i="5"/>
  <c r="G396" i="5"/>
  <c r="G296" i="5"/>
  <c r="F396" i="5"/>
  <c r="F95" i="5"/>
  <c r="G95" i="5"/>
  <c r="F295" i="5"/>
  <c r="E696" i="5"/>
  <c r="E1196" i="5"/>
  <c r="E1396" i="5"/>
  <c r="E1096" i="5"/>
  <c r="E1296" i="5"/>
  <c r="E896" i="5"/>
  <c r="E496" i="5"/>
  <c r="E596" i="5"/>
  <c r="E1496" i="5"/>
  <c r="E996" i="5"/>
  <c r="E196" i="5" l="1"/>
  <c r="F196" i="5" s="1"/>
  <c r="G195" i="5"/>
  <c r="G1396" i="5"/>
  <c r="F1396" i="5"/>
  <c r="G1196" i="5"/>
  <c r="F1196" i="5"/>
  <c r="G1496" i="5"/>
  <c r="F1496" i="5"/>
  <c r="F696" i="5"/>
  <c r="G696" i="5"/>
  <c r="F896" i="5"/>
  <c r="G896" i="5"/>
  <c r="G596" i="5"/>
  <c r="F596" i="5"/>
  <c r="E398" i="5"/>
  <c r="G397" i="5"/>
  <c r="G996" i="5"/>
  <c r="F996" i="5"/>
  <c r="G496" i="5"/>
  <c r="F496" i="5"/>
  <c r="G1296" i="5"/>
  <c r="F1296" i="5"/>
  <c r="G1096" i="5"/>
  <c r="F1096" i="5"/>
  <c r="F397" i="5"/>
  <c r="G297" i="5"/>
  <c r="F96" i="5"/>
  <c r="G96" i="5"/>
  <c r="F296" i="5"/>
  <c r="E1497" i="5"/>
  <c r="E497" i="5"/>
  <c r="E1397" i="5"/>
  <c r="E1197" i="5"/>
  <c r="E997" i="5"/>
  <c r="E1297" i="5"/>
  <c r="E897" i="5"/>
  <c r="E597" i="5"/>
  <c r="E1097" i="5"/>
  <c r="E697" i="5"/>
  <c r="E197" i="5" l="1"/>
  <c r="F197" i="5" s="1"/>
  <c r="G196" i="5"/>
  <c r="F497" i="5"/>
  <c r="G497" i="5"/>
  <c r="G697" i="5"/>
  <c r="F697" i="5"/>
  <c r="F1497" i="5"/>
  <c r="G1497" i="5"/>
  <c r="G597" i="5"/>
  <c r="F597" i="5"/>
  <c r="E399" i="5"/>
  <c r="G398" i="5"/>
  <c r="G897" i="5"/>
  <c r="F897" i="5"/>
  <c r="G1397" i="5"/>
  <c r="F1397" i="5"/>
  <c r="G1297" i="5"/>
  <c r="F1297" i="5"/>
  <c r="G997" i="5"/>
  <c r="F997" i="5"/>
  <c r="G1097" i="5"/>
  <c r="F1097" i="5"/>
  <c r="G1197" i="5"/>
  <c r="F1197" i="5"/>
  <c r="G298" i="5"/>
  <c r="F398" i="5"/>
  <c r="F297" i="5"/>
  <c r="G97" i="5"/>
  <c r="F97" i="5"/>
  <c r="E598" i="5"/>
  <c r="E1298" i="5"/>
  <c r="E698" i="5"/>
  <c r="E898" i="5"/>
  <c r="E998" i="5"/>
  <c r="E498" i="5"/>
  <c r="E1398" i="5"/>
  <c r="E1098" i="5"/>
  <c r="E1198" i="5"/>
  <c r="E1498" i="5"/>
  <c r="E198" i="5" l="1"/>
  <c r="F198" i="5" s="1"/>
  <c r="G197" i="5"/>
  <c r="F598" i="5"/>
  <c r="G598" i="5"/>
  <c r="F1098" i="5"/>
  <c r="G1098" i="5"/>
  <c r="F1498" i="5"/>
  <c r="G1498" i="5"/>
  <c r="F1198" i="5"/>
  <c r="G1198" i="5"/>
  <c r="F1398" i="5"/>
  <c r="G1398" i="5"/>
  <c r="F1298" i="5"/>
  <c r="G1298" i="5"/>
  <c r="F498" i="5"/>
  <c r="G498" i="5"/>
  <c r="G698" i="5"/>
  <c r="F698" i="5"/>
  <c r="F998" i="5"/>
  <c r="G998" i="5"/>
  <c r="G898" i="5"/>
  <c r="F898" i="5"/>
  <c r="E400" i="5"/>
  <c r="G399" i="5"/>
  <c r="F399" i="5"/>
  <c r="G299" i="5"/>
  <c r="F298" i="5"/>
  <c r="G98" i="5"/>
  <c r="F98" i="5"/>
  <c r="E499" i="5"/>
  <c r="E1399" i="5"/>
  <c r="E899" i="5"/>
  <c r="E1299" i="5"/>
  <c r="E999" i="5"/>
  <c r="E1499" i="5"/>
  <c r="E1099" i="5"/>
  <c r="E1199" i="5"/>
  <c r="E699" i="5"/>
  <c r="E599" i="5"/>
  <c r="E199" i="5" l="1"/>
  <c r="F199" i="5" s="1"/>
  <c r="G198" i="5"/>
  <c r="F599" i="5"/>
  <c r="G599" i="5"/>
  <c r="G899" i="5"/>
  <c r="F899" i="5"/>
  <c r="F1399" i="5"/>
  <c r="G1399" i="5"/>
  <c r="F499" i="5"/>
  <c r="G499" i="5"/>
  <c r="F1199" i="5"/>
  <c r="G1199" i="5"/>
  <c r="E401" i="5"/>
  <c r="G400" i="5"/>
  <c r="F1099" i="5"/>
  <c r="G1099" i="5"/>
  <c r="F1499" i="5"/>
  <c r="G1499" i="5"/>
  <c r="G699" i="5"/>
  <c r="F699" i="5"/>
  <c r="F999" i="5"/>
  <c r="G999" i="5"/>
  <c r="F1299" i="5"/>
  <c r="G1299" i="5"/>
  <c r="G300" i="5"/>
  <c r="F400" i="5"/>
  <c r="F99" i="5"/>
  <c r="G99" i="5"/>
  <c r="F299" i="5"/>
  <c r="E1500" i="5"/>
  <c r="E900" i="5"/>
  <c r="E1000" i="5"/>
  <c r="E600" i="5"/>
  <c r="E1100" i="5"/>
  <c r="E1400" i="5"/>
  <c r="E1200" i="5"/>
  <c r="E700" i="5"/>
  <c r="E1300" i="5"/>
  <c r="E500" i="5"/>
  <c r="E200" i="5" l="1"/>
  <c r="F200" i="5" s="1"/>
  <c r="G199" i="5"/>
  <c r="F1000" i="5"/>
  <c r="G1000" i="5"/>
  <c r="G900" i="5"/>
  <c r="F900" i="5"/>
  <c r="F1500" i="5"/>
  <c r="G1500" i="5"/>
  <c r="G700" i="5"/>
  <c r="F700" i="5"/>
  <c r="F500" i="5"/>
  <c r="G500" i="5"/>
  <c r="F1200" i="5"/>
  <c r="G1200" i="5"/>
  <c r="F1400" i="5"/>
  <c r="G1400" i="5"/>
  <c r="E402" i="5"/>
  <c r="G401" i="5"/>
  <c r="F1100" i="5"/>
  <c r="G1100" i="5"/>
  <c r="F1300" i="5"/>
  <c r="G1300" i="5"/>
  <c r="F600" i="5"/>
  <c r="G600" i="5"/>
  <c r="F401" i="5"/>
  <c r="G301" i="5"/>
  <c r="F300" i="5"/>
  <c r="F100" i="5"/>
  <c r="G100" i="5"/>
  <c r="E701" i="5"/>
  <c r="E901" i="5"/>
  <c r="E1201" i="5"/>
  <c r="E1101" i="5"/>
  <c r="E1501" i="5"/>
  <c r="E501" i="5"/>
  <c r="E1001" i="5"/>
  <c r="E1301" i="5"/>
  <c r="E1401" i="5"/>
  <c r="E601" i="5"/>
  <c r="E201" i="5" l="1"/>
  <c r="F201" i="5" s="1"/>
  <c r="G200" i="5"/>
  <c r="G1201" i="5"/>
  <c r="F1201" i="5"/>
  <c r="F901" i="5"/>
  <c r="G901" i="5"/>
  <c r="E403" i="5"/>
  <c r="G402" i="5"/>
  <c r="F701" i="5"/>
  <c r="G701" i="5"/>
  <c r="F1301" i="5"/>
  <c r="G1301" i="5"/>
  <c r="F1401" i="5"/>
  <c r="G1401" i="5"/>
  <c r="F601" i="5"/>
  <c r="G601" i="5"/>
  <c r="F1001" i="5"/>
  <c r="G1001" i="5"/>
  <c r="F1501" i="5"/>
  <c r="G1501" i="5"/>
  <c r="F501" i="5"/>
  <c r="G501" i="5"/>
  <c r="F1101" i="5"/>
  <c r="G1101" i="5"/>
  <c r="G302" i="5"/>
  <c r="F402" i="5"/>
  <c r="G101" i="5"/>
  <c r="F101" i="5"/>
  <c r="F301" i="5"/>
  <c r="E1402" i="5"/>
  <c r="E1302" i="5"/>
  <c r="E1502" i="5"/>
  <c r="E1002" i="5"/>
  <c r="E1102" i="5"/>
  <c r="E702" i="5"/>
  <c r="E902" i="5"/>
  <c r="E602" i="5"/>
  <c r="E502" i="5"/>
  <c r="E1202" i="5"/>
  <c r="E202" i="5" l="1"/>
  <c r="F202" i="5" s="1"/>
  <c r="G201" i="5"/>
  <c r="G1502" i="5"/>
  <c r="F1502" i="5"/>
  <c r="G1302" i="5"/>
  <c r="F1302" i="5"/>
  <c r="G1402" i="5"/>
  <c r="F1402" i="5"/>
  <c r="G602" i="5"/>
  <c r="F602" i="5"/>
  <c r="E404" i="5"/>
  <c r="G403" i="5"/>
  <c r="F902" i="5"/>
  <c r="G902" i="5"/>
  <c r="F702" i="5"/>
  <c r="G702" i="5"/>
  <c r="G1202" i="5"/>
  <c r="F1202" i="5"/>
  <c r="G1102" i="5"/>
  <c r="F1102" i="5"/>
  <c r="G502" i="5"/>
  <c r="F502" i="5"/>
  <c r="G1002" i="5"/>
  <c r="F1002" i="5"/>
  <c r="F403" i="5"/>
  <c r="G303" i="5"/>
  <c r="F302" i="5"/>
  <c r="G102" i="5"/>
  <c r="F102" i="5"/>
  <c r="E603" i="5"/>
  <c r="E1103" i="5"/>
  <c r="E1503" i="5"/>
  <c r="E903" i="5"/>
  <c r="E1003" i="5"/>
  <c r="E1303" i="5"/>
  <c r="E703" i="5"/>
  <c r="E503" i="5"/>
  <c r="E1203" i="5"/>
  <c r="E1403" i="5"/>
  <c r="E203" i="5" l="1"/>
  <c r="F203" i="5" s="1"/>
  <c r="G202" i="5"/>
  <c r="G1503" i="5"/>
  <c r="F1503" i="5"/>
  <c r="G1103" i="5"/>
  <c r="F1103" i="5"/>
  <c r="G603" i="5"/>
  <c r="F603" i="5"/>
  <c r="G503" i="5"/>
  <c r="F503" i="5"/>
  <c r="F703" i="5"/>
  <c r="G703" i="5"/>
  <c r="G1403" i="5"/>
  <c r="F1403" i="5"/>
  <c r="G1303" i="5"/>
  <c r="F1303" i="5"/>
  <c r="G1003" i="5"/>
  <c r="F1003" i="5"/>
  <c r="G1203" i="5"/>
  <c r="F1203" i="5"/>
  <c r="F903" i="5"/>
  <c r="G903" i="5"/>
  <c r="E405" i="5"/>
  <c r="G404" i="5"/>
  <c r="G304" i="5"/>
  <c r="F404" i="5"/>
  <c r="F303" i="5"/>
  <c r="F103" i="5"/>
  <c r="G103" i="5"/>
  <c r="E904" i="5"/>
  <c r="E704" i="5"/>
  <c r="E1204" i="5"/>
  <c r="E1304" i="5"/>
  <c r="E1504" i="5"/>
  <c r="E1404" i="5"/>
  <c r="E504" i="5"/>
  <c r="E1004" i="5"/>
  <c r="E1104" i="5"/>
  <c r="E604" i="5"/>
  <c r="E204" i="5" l="1"/>
  <c r="F204" i="5" s="1"/>
  <c r="G203" i="5"/>
  <c r="G1204" i="5"/>
  <c r="F1204" i="5"/>
  <c r="F704" i="5"/>
  <c r="G704" i="5"/>
  <c r="F904" i="5"/>
  <c r="G904" i="5"/>
  <c r="G604" i="5"/>
  <c r="F604" i="5"/>
  <c r="E406" i="5"/>
  <c r="G406" i="5" s="1"/>
  <c r="G405" i="5"/>
  <c r="G504" i="5"/>
  <c r="F504" i="5"/>
  <c r="G1104" i="5"/>
  <c r="F1104" i="5"/>
  <c r="G1404" i="5"/>
  <c r="F1404" i="5"/>
  <c r="G1004" i="5"/>
  <c r="F1004" i="5"/>
  <c r="G1504" i="5"/>
  <c r="F1504" i="5"/>
  <c r="G1304" i="5"/>
  <c r="F1304" i="5"/>
  <c r="F405" i="5"/>
  <c r="G305" i="5"/>
  <c r="F104" i="5"/>
  <c r="G104" i="5"/>
  <c r="F304" i="5"/>
  <c r="E1105" i="5"/>
  <c r="E1005" i="5"/>
  <c r="E1505" i="5"/>
  <c r="E705" i="5"/>
  <c r="E605" i="5"/>
  <c r="E505" i="5"/>
  <c r="E1305" i="5"/>
  <c r="E1405" i="5"/>
  <c r="E1205" i="5"/>
  <c r="E905" i="5"/>
  <c r="F406" i="5" l="1"/>
  <c r="E205" i="5"/>
  <c r="F205" i="5" s="1"/>
  <c r="G204" i="5"/>
  <c r="F1505" i="5"/>
  <c r="G1505" i="5"/>
  <c r="E1506" i="5"/>
  <c r="G1005" i="5"/>
  <c r="F1005" i="5"/>
  <c r="E1006" i="5"/>
  <c r="G1105" i="5"/>
  <c r="F1105" i="5"/>
  <c r="E1106" i="5"/>
  <c r="G1405" i="5"/>
  <c r="F1405" i="5"/>
  <c r="E1406" i="5"/>
  <c r="G1305" i="5"/>
  <c r="F1305" i="5"/>
  <c r="G1205" i="5"/>
  <c r="F1205" i="5"/>
  <c r="E1206" i="5"/>
  <c r="G505" i="5"/>
  <c r="F505" i="5"/>
  <c r="G905" i="5"/>
  <c r="F905" i="5"/>
  <c r="E906" i="5"/>
  <c r="F605" i="5"/>
  <c r="G605" i="5"/>
  <c r="E606" i="5"/>
  <c r="G705" i="5"/>
  <c r="F705" i="5"/>
  <c r="E706" i="5"/>
  <c r="F305" i="5"/>
  <c r="G105" i="5"/>
  <c r="F105" i="5"/>
  <c r="E506" i="5"/>
  <c r="E1306" i="5"/>
  <c r="E206" i="5" l="1"/>
  <c r="G206" i="5" s="1"/>
  <c r="G205" i="5"/>
  <c r="G906" i="5"/>
  <c r="F906" i="5"/>
  <c r="F1006" i="5"/>
  <c r="G1006" i="5"/>
  <c r="G706" i="5"/>
  <c r="F706" i="5"/>
  <c r="F1406" i="5"/>
  <c r="G1406" i="5"/>
  <c r="F1506" i="5"/>
  <c r="G1506" i="5"/>
  <c r="F1306" i="5"/>
  <c r="G1306" i="5"/>
  <c r="F506" i="5"/>
  <c r="G506" i="5"/>
  <c r="F606" i="5"/>
  <c r="G606" i="5"/>
  <c r="G1206" i="5"/>
  <c r="F1206" i="5"/>
  <c r="F1106" i="5"/>
  <c r="G1106" i="5"/>
  <c r="G106" i="5"/>
  <c r="F106" i="5"/>
  <c r="F306" i="5"/>
  <c r="M5" i="2"/>
  <c r="M283" i="2"/>
  <c r="M73" i="2"/>
  <c r="C707" i="5"/>
  <c r="F46" i="4" l="1"/>
  <c r="F81" i="4"/>
  <c r="F91" i="4"/>
  <c r="F7" i="4"/>
  <c r="F65" i="4"/>
  <c r="F101" i="4"/>
  <c r="F80" i="4"/>
  <c r="F67" i="4"/>
  <c r="F70" i="4"/>
  <c r="F64" i="4"/>
  <c r="F100" i="4"/>
  <c r="F71" i="4"/>
  <c r="F89" i="4"/>
  <c r="F5" i="4"/>
  <c r="F17" i="4"/>
  <c r="F27" i="4"/>
  <c r="F94" i="4"/>
  <c r="F88" i="4"/>
  <c r="F37" i="4"/>
  <c r="F16" i="4"/>
  <c r="F90" i="4"/>
  <c r="F85" i="4"/>
  <c r="F79" i="4"/>
  <c r="F36" i="4"/>
  <c r="F6" i="4"/>
  <c r="F61" i="4"/>
  <c r="F104" i="4"/>
  <c r="F50" i="4"/>
  <c r="F78" i="4"/>
  <c r="F24" i="4"/>
  <c r="F60" i="4"/>
  <c r="F95" i="4"/>
  <c r="F26" i="4"/>
  <c r="F21" i="4"/>
  <c r="F15" i="4"/>
  <c r="F51" i="4"/>
  <c r="F22" i="4"/>
  <c r="F48" i="4"/>
  <c r="F84" i="4"/>
  <c r="F40" i="4"/>
  <c r="F73" i="4"/>
  <c r="F45" i="4"/>
  <c r="F103" i="4"/>
  <c r="F75" i="4"/>
  <c r="F31" i="4"/>
  <c r="F49" i="4"/>
  <c r="F44" i="4"/>
  <c r="F38" i="4"/>
  <c r="F74" i="4"/>
  <c r="F69" i="4"/>
  <c r="F63" i="4"/>
  <c r="F20" i="4"/>
  <c r="F55" i="4"/>
  <c r="F9" i="4"/>
  <c r="F68" i="4"/>
  <c r="F39" i="4"/>
  <c r="F11" i="4"/>
  <c r="F8" i="4"/>
  <c r="F72" i="4"/>
  <c r="F59" i="4"/>
  <c r="F86" i="4"/>
  <c r="F10" i="4"/>
  <c r="F92" i="4"/>
  <c r="F99" i="4"/>
  <c r="F53" i="4"/>
  <c r="F96" i="4"/>
  <c r="F83" i="4"/>
  <c r="F30" i="4"/>
  <c r="F98" i="4"/>
  <c r="F93" i="4"/>
  <c r="F87" i="4"/>
  <c r="F82" i="4"/>
  <c r="F54" i="4"/>
  <c r="F97" i="4"/>
  <c r="F28" i="4"/>
  <c r="F35" i="4"/>
  <c r="F76" i="4"/>
  <c r="F32" i="4"/>
  <c r="F19" i="4"/>
  <c r="F14" i="4"/>
  <c r="F34" i="4"/>
  <c r="F29" i="4"/>
  <c r="F23" i="4"/>
  <c r="F18" i="4"/>
  <c r="F77" i="4"/>
  <c r="F33" i="4"/>
  <c r="F43" i="4"/>
  <c r="F58" i="4"/>
  <c r="F12" i="4"/>
  <c r="F47" i="4"/>
  <c r="F42" i="4"/>
  <c r="F62" i="4"/>
  <c r="F57" i="4"/>
  <c r="F52" i="4"/>
  <c r="F102" i="4"/>
  <c r="F41" i="4"/>
  <c r="F13" i="4"/>
  <c r="F56" i="4"/>
  <c r="F66" i="4"/>
  <c r="F25" i="4"/>
  <c r="M14" i="2"/>
  <c r="M24" i="2"/>
  <c r="F206" i="5"/>
  <c r="M48" i="2"/>
  <c r="D707" i="5"/>
  <c r="M54" i="2"/>
  <c r="M146" i="2"/>
  <c r="M218" i="2"/>
  <c r="M139" i="2"/>
  <c r="M168" i="2"/>
  <c r="M278" i="2"/>
  <c r="M187" i="2"/>
  <c r="M211" i="2"/>
  <c r="M33" i="2"/>
  <c r="M18" i="2"/>
  <c r="M241" i="2"/>
  <c r="M254" i="2"/>
  <c r="M232" i="2"/>
  <c r="M20" i="2"/>
  <c r="M274" i="2"/>
  <c r="M181" i="2"/>
  <c r="M120" i="2"/>
  <c r="M143" i="2"/>
  <c r="M162" i="2"/>
  <c r="M158" i="2"/>
  <c r="M175" i="2"/>
  <c r="M242" i="2"/>
  <c r="M204" i="2"/>
  <c r="M286" i="2"/>
  <c r="M136" i="2"/>
  <c r="M95" i="2"/>
  <c r="M289" i="2"/>
  <c r="M188" i="2"/>
  <c r="M36" i="2"/>
  <c r="M157" i="2"/>
  <c r="M49" i="2"/>
  <c r="M89" i="2"/>
  <c r="M91" i="2"/>
  <c r="M199" i="2"/>
  <c r="M126" i="2"/>
  <c r="M141" i="2"/>
  <c r="M173" i="2"/>
  <c r="M304" i="2"/>
  <c r="M152" i="2"/>
  <c r="M265" i="2"/>
  <c r="M253" i="2"/>
  <c r="M12" i="2"/>
  <c r="M94" i="2"/>
  <c r="M298" i="2"/>
  <c r="M257" i="2"/>
  <c r="M67" i="2"/>
  <c r="M184" i="2"/>
  <c r="M150" i="2"/>
  <c r="M123" i="2"/>
  <c r="M103" i="2"/>
  <c r="M53" i="2"/>
  <c r="M46" i="2"/>
  <c r="M58" i="2"/>
  <c r="M128" i="2"/>
  <c r="M194" i="2"/>
  <c r="M229" i="2"/>
  <c r="M244" i="2"/>
  <c r="M272" i="2"/>
  <c r="M163" i="2"/>
  <c r="M291" i="2"/>
  <c r="M270" i="2"/>
  <c r="M29" i="2"/>
  <c r="M15" i="2"/>
  <c r="M34" i="2"/>
  <c r="M57" i="2"/>
  <c r="M234" i="2"/>
  <c r="M166" i="2"/>
  <c r="M135" i="2"/>
  <c r="M271" i="2"/>
  <c r="M239" i="2"/>
  <c r="M190" i="2"/>
  <c r="M226" i="2"/>
  <c r="M300" i="2"/>
  <c r="M220" i="2"/>
  <c r="M137" i="2"/>
  <c r="M203" i="2"/>
  <c r="M246" i="2"/>
  <c r="M261" i="2"/>
  <c r="M55" i="2"/>
  <c r="M266" i="2"/>
  <c r="M114" i="2"/>
  <c r="M99" i="2"/>
  <c r="M41" i="2"/>
  <c r="M145" i="2"/>
  <c r="M31" i="2"/>
  <c r="M140" i="2"/>
  <c r="M155" i="2"/>
  <c r="M169" i="2"/>
  <c r="M43" i="2"/>
  <c r="M66" i="2"/>
  <c r="M179" i="2"/>
  <c r="M87" i="2"/>
  <c r="M301" i="2"/>
  <c r="M223" i="2"/>
  <c r="M28" i="2"/>
  <c r="M299" i="2"/>
  <c r="M86" i="2"/>
  <c r="M68" i="2"/>
  <c r="M255" i="2"/>
  <c r="M206" i="2"/>
  <c r="M153" i="2"/>
  <c r="M77" i="2"/>
  <c r="M32" i="2"/>
  <c r="M303" i="2"/>
  <c r="M275" i="2"/>
  <c r="M106" i="2"/>
  <c r="M116" i="2"/>
  <c r="M144" i="2"/>
  <c r="M174" i="2"/>
  <c r="M280" i="2"/>
  <c r="M221" i="2"/>
  <c r="M236" i="2"/>
  <c r="M81" i="2"/>
  <c r="M61" i="2"/>
  <c r="M196" i="2"/>
  <c r="M284" i="2"/>
  <c r="M240" i="2"/>
  <c r="M248" i="2"/>
  <c r="M62" i="2"/>
  <c r="M156" i="2"/>
  <c r="M177" i="2"/>
  <c r="M294" i="2"/>
  <c r="M8" i="2"/>
  <c r="M142" i="2"/>
  <c r="M176" i="2"/>
  <c r="M260" i="2"/>
  <c r="M42" i="2"/>
  <c r="M88" i="2"/>
  <c r="M197" i="2"/>
  <c r="M210" i="2"/>
  <c r="M64" i="2"/>
  <c r="M237" i="2"/>
  <c r="M267" i="2"/>
  <c r="M296" i="2"/>
  <c r="M110" i="2"/>
  <c r="M243" i="2"/>
  <c r="M50" i="2"/>
  <c r="M79" i="2"/>
  <c r="M180" i="2"/>
  <c r="M26" i="2"/>
  <c r="M119" i="2"/>
  <c r="M245" i="2"/>
  <c r="M258" i="2"/>
  <c r="M287" i="2"/>
  <c r="M212" i="2"/>
  <c r="M250" i="2"/>
  <c r="M279" i="2"/>
  <c r="M85" i="2"/>
  <c r="M109" i="2"/>
  <c r="M74" i="2"/>
  <c r="M268" i="2"/>
  <c r="M6" i="2"/>
  <c r="M9" i="2"/>
  <c r="M154" i="2"/>
  <c r="M247" i="2"/>
  <c r="M78" i="2"/>
  <c r="M83" i="2"/>
  <c r="M112" i="2"/>
  <c r="M217" i="2"/>
  <c r="M263" i="2"/>
  <c r="M69" i="2"/>
  <c r="M82" i="2"/>
  <c r="M182" i="2"/>
  <c r="M251" i="2"/>
  <c r="M297" i="2"/>
  <c r="M23" i="2"/>
  <c r="M124" i="2"/>
  <c r="M273" i="2"/>
  <c r="M80" i="2"/>
  <c r="M189" i="2"/>
  <c r="M202" i="2"/>
  <c r="M56" i="2"/>
  <c r="M165" i="2"/>
  <c r="M259" i="2"/>
  <c r="M288" i="2"/>
  <c r="M102" i="2"/>
  <c r="M235" i="2"/>
  <c r="M71" i="2"/>
  <c r="M172" i="2"/>
  <c r="M193" i="2"/>
  <c r="M256" i="2"/>
  <c r="M134" i="2"/>
  <c r="M164" i="2"/>
  <c r="M185" i="2"/>
  <c r="M302" i="2"/>
  <c r="M132" i="2"/>
  <c r="M96" i="2"/>
  <c r="M233" i="2"/>
  <c r="M281" i="2"/>
  <c r="M285" i="2"/>
  <c r="M59" i="2"/>
  <c r="M105" i="2"/>
  <c r="M222" i="2"/>
  <c r="M227" i="2"/>
  <c r="M45" i="2"/>
  <c r="M75" i="2"/>
  <c r="M104" i="2"/>
  <c r="M213" i="2"/>
  <c r="M209" i="2"/>
  <c r="M16" i="2"/>
  <c r="M125" i="2"/>
  <c r="M138" i="2"/>
  <c r="M167" i="2"/>
  <c r="M101" i="2"/>
  <c r="M195" i="2"/>
  <c r="M224" i="2"/>
  <c r="M38" i="2"/>
  <c r="M171" i="2"/>
  <c r="M264" i="2"/>
  <c r="M7" i="2"/>
  <c r="M108" i="2"/>
  <c r="M129" i="2"/>
  <c r="M295" i="2"/>
  <c r="M148" i="2"/>
  <c r="M186" i="2"/>
  <c r="M215" i="2"/>
  <c r="M21" i="2"/>
  <c r="M76" i="2"/>
  <c r="M178" i="2"/>
  <c r="M207" i="2"/>
  <c r="M13" i="2"/>
  <c r="M51" i="2"/>
  <c r="M205" i="2"/>
  <c r="M118" i="2"/>
  <c r="M111" i="2"/>
  <c r="M276" i="2"/>
  <c r="M11" i="2"/>
  <c r="M40" i="2"/>
  <c r="M149" i="2"/>
  <c r="M262" i="2"/>
  <c r="M292" i="2"/>
  <c r="M10" i="2"/>
  <c r="M60" i="2"/>
  <c r="M115" i="2"/>
  <c r="M225" i="2"/>
  <c r="M127" i="2"/>
  <c r="M52" i="2"/>
  <c r="M201" i="2"/>
  <c r="M231" i="2"/>
  <c r="M117" i="2"/>
  <c r="M130" i="2"/>
  <c r="M159" i="2"/>
  <c r="M93" i="2"/>
  <c r="M170" i="2"/>
  <c r="M216" i="2"/>
  <c r="M30" i="2"/>
  <c r="M35" i="2"/>
  <c r="M192" i="2"/>
  <c r="M70" i="2"/>
  <c r="M100" i="2"/>
  <c r="M121" i="2"/>
  <c r="M238" i="2"/>
  <c r="M293" i="2"/>
  <c r="M92" i="2"/>
  <c r="M113" i="2"/>
  <c r="M230" i="2"/>
  <c r="M282" i="2"/>
  <c r="M161" i="2"/>
  <c r="M63" i="2"/>
  <c r="M133" i="2"/>
  <c r="M17" i="2"/>
  <c r="M198" i="2"/>
  <c r="M228" i="2"/>
  <c r="M249" i="2"/>
  <c r="M290" i="2"/>
  <c r="M214" i="2"/>
  <c r="M219" i="2"/>
  <c r="M277" i="2"/>
  <c r="M37" i="2"/>
  <c r="M131" i="2"/>
  <c r="M160" i="2"/>
  <c r="M269" i="2"/>
  <c r="M107" i="2"/>
  <c r="M200" i="2"/>
  <c r="M191" i="2"/>
  <c r="M44" i="2"/>
  <c r="M65" i="2"/>
  <c r="M39" i="2"/>
  <c r="M84" i="2"/>
  <c r="M151" i="2"/>
  <c r="M252" i="2"/>
  <c r="M98" i="2"/>
  <c r="M208" i="2"/>
  <c r="M27" i="2"/>
  <c r="M90" i="2"/>
  <c r="M183" i="2"/>
  <c r="M19" i="2"/>
  <c r="G5" i="4" l="1"/>
  <c r="G6" i="4" s="1"/>
  <c r="G7" i="4" s="1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G39" i="4" s="1"/>
  <c r="G40" i="4" s="1"/>
  <c r="G41" i="4" s="1"/>
  <c r="G42" i="4" s="1"/>
  <c r="G43" i="4" s="1"/>
  <c r="G44" i="4" s="1"/>
  <c r="G45" i="4" s="1"/>
  <c r="G46" i="4" s="1"/>
  <c r="G47" i="4" s="1"/>
  <c r="G48" i="4" s="1"/>
  <c r="G49" i="4" s="1"/>
  <c r="G50" i="4" s="1"/>
  <c r="G51" i="4" s="1"/>
  <c r="G52" i="4" s="1"/>
  <c r="G53" i="4" s="1"/>
  <c r="G54" i="4" s="1"/>
  <c r="G55" i="4" s="1"/>
  <c r="G56" i="4" s="1"/>
  <c r="G57" i="4" s="1"/>
  <c r="G58" i="4" s="1"/>
  <c r="G59" i="4" s="1"/>
  <c r="G60" i="4" s="1"/>
  <c r="G61" i="4" s="1"/>
  <c r="G62" i="4" s="1"/>
  <c r="G63" i="4" s="1"/>
  <c r="G64" i="4" s="1"/>
  <c r="G65" i="4" s="1"/>
  <c r="G66" i="4" s="1"/>
  <c r="G67" i="4" s="1"/>
  <c r="G68" i="4" s="1"/>
  <c r="G69" i="4" s="1"/>
  <c r="G70" i="4" s="1"/>
  <c r="G71" i="4" s="1"/>
  <c r="G72" i="4" s="1"/>
  <c r="G73" i="4" s="1"/>
  <c r="G74" i="4" s="1"/>
  <c r="G75" i="4" s="1"/>
  <c r="G76" i="4" s="1"/>
  <c r="G77" i="4" s="1"/>
  <c r="G78" i="4" s="1"/>
  <c r="G79" i="4" s="1"/>
  <c r="G80" i="4" s="1"/>
  <c r="G81" i="4" s="1"/>
  <c r="G82" i="4" s="1"/>
  <c r="G83" i="4" s="1"/>
  <c r="G84" i="4" s="1"/>
  <c r="G85" i="4" s="1"/>
  <c r="G86" i="4" s="1"/>
  <c r="G87" i="4" s="1"/>
  <c r="G88" i="4" s="1"/>
  <c r="G89" i="4" s="1"/>
  <c r="G90" i="4" s="1"/>
  <c r="G91" i="4" s="1"/>
  <c r="G92" i="4" s="1"/>
  <c r="G93" i="4" s="1"/>
  <c r="G94" i="4" s="1"/>
  <c r="G95" i="4" s="1"/>
  <c r="G96" i="4" s="1"/>
  <c r="G97" i="4" s="1"/>
  <c r="G98" i="4" s="1"/>
  <c r="G99" i="4" s="1"/>
  <c r="G100" i="4" s="1"/>
  <c r="G101" i="4" s="1"/>
  <c r="G102" i="4" s="1"/>
  <c r="G103" i="4" s="1"/>
  <c r="G104" i="4" s="1"/>
  <c r="E707" i="5"/>
  <c r="G707" i="5" s="1"/>
  <c r="M22" i="2" s="1"/>
  <c r="N6" i="5"/>
  <c r="L39" i="8" s="1"/>
  <c r="D39" i="8" s="1"/>
  <c r="E708" i="5" l="1"/>
  <c r="E709" i="5" s="1"/>
  <c r="F707" i="5"/>
  <c r="E39" i="8"/>
  <c r="D47" i="8"/>
  <c r="E47" i="8" s="1"/>
  <c r="D37" i="6"/>
  <c r="E37" i="6" s="1"/>
  <c r="G708" i="5" l="1"/>
  <c r="F708" i="5"/>
  <c r="D45" i="6"/>
  <c r="D10" i="6" s="1"/>
  <c r="D12" i="6" s="1"/>
  <c r="G709" i="5"/>
  <c r="M72" i="2" s="1"/>
  <c r="F709" i="5"/>
  <c r="E710" i="5"/>
  <c r="M25" i="2" l="1"/>
  <c r="M47" i="2"/>
  <c r="E45" i="6"/>
  <c r="G710" i="5"/>
  <c r="M97" i="2" s="1"/>
  <c r="F710" i="5"/>
  <c r="E711" i="5"/>
  <c r="E712" i="5" l="1"/>
  <c r="E713" i="5" s="1"/>
  <c r="G711" i="5"/>
  <c r="M122" i="2" s="1"/>
  <c r="F711" i="5"/>
  <c r="F713" i="5" l="1"/>
  <c r="G713" i="5"/>
  <c r="G712" i="5"/>
  <c r="M147" i="2" s="1"/>
  <c r="F712" i="5"/>
  <c r="E714" i="5"/>
  <c r="F714" i="5" l="1"/>
  <c r="G714" i="5"/>
  <c r="E715" i="5"/>
  <c r="F715" i="5" l="1"/>
  <c r="G715" i="5"/>
  <c r="E716" i="5"/>
  <c r="F716" i="5" l="1"/>
  <c r="G716" i="5"/>
  <c r="E717" i="5"/>
  <c r="G717" i="5" l="1"/>
  <c r="F717" i="5"/>
  <c r="E718" i="5"/>
  <c r="G718" i="5" l="1"/>
  <c r="F718" i="5"/>
  <c r="E719" i="5"/>
  <c r="G719" i="5" l="1"/>
  <c r="F719" i="5"/>
  <c r="E720" i="5"/>
  <c r="G720" i="5" l="1"/>
  <c r="F720" i="5"/>
  <c r="E721" i="5"/>
  <c r="F721" i="5" l="1"/>
  <c r="G721" i="5"/>
  <c r="E722" i="5"/>
  <c r="F722" i="5" l="1"/>
  <c r="G722" i="5"/>
  <c r="E723" i="5"/>
  <c r="F723" i="5" l="1"/>
  <c r="G723" i="5"/>
  <c r="E724" i="5"/>
  <c r="F724" i="5" l="1"/>
  <c r="G724" i="5"/>
  <c r="E725" i="5"/>
  <c r="G725" i="5" l="1"/>
  <c r="F725" i="5"/>
  <c r="E726" i="5"/>
  <c r="G726" i="5" l="1"/>
  <c r="F726" i="5"/>
  <c r="E727" i="5"/>
  <c r="G727" i="5" l="1"/>
  <c r="F727" i="5"/>
  <c r="E728" i="5"/>
  <c r="G728" i="5" l="1"/>
  <c r="F728" i="5"/>
  <c r="E729" i="5"/>
  <c r="F729" i="5" l="1"/>
  <c r="G729" i="5"/>
  <c r="E730" i="5"/>
  <c r="F730" i="5" l="1"/>
  <c r="G730" i="5"/>
  <c r="E731" i="5"/>
  <c r="F731" i="5" l="1"/>
  <c r="G731" i="5"/>
  <c r="E732" i="5"/>
  <c r="F732" i="5" l="1"/>
  <c r="G732" i="5"/>
  <c r="E733" i="5"/>
  <c r="G733" i="5" l="1"/>
  <c r="F733" i="5"/>
  <c r="E734" i="5"/>
  <c r="G734" i="5" l="1"/>
  <c r="F734" i="5"/>
  <c r="E735" i="5"/>
  <c r="G735" i="5" l="1"/>
  <c r="F735" i="5"/>
  <c r="E736" i="5"/>
  <c r="G736" i="5" l="1"/>
  <c r="F736" i="5"/>
  <c r="E737" i="5"/>
  <c r="F737" i="5" l="1"/>
  <c r="G737" i="5"/>
  <c r="E738" i="5"/>
  <c r="F738" i="5" l="1"/>
  <c r="G738" i="5"/>
  <c r="E739" i="5"/>
  <c r="F739" i="5" l="1"/>
  <c r="G739" i="5"/>
  <c r="E740" i="5"/>
  <c r="F740" i="5" l="1"/>
  <c r="G740" i="5"/>
  <c r="E741" i="5"/>
  <c r="G741" i="5" l="1"/>
  <c r="F741" i="5"/>
  <c r="E742" i="5"/>
  <c r="G742" i="5" l="1"/>
  <c r="F742" i="5"/>
  <c r="E743" i="5"/>
  <c r="G743" i="5" l="1"/>
  <c r="F743" i="5"/>
  <c r="E744" i="5"/>
  <c r="G744" i="5" l="1"/>
  <c r="F744" i="5"/>
  <c r="E745" i="5"/>
  <c r="F745" i="5" l="1"/>
  <c r="G745" i="5"/>
  <c r="E746" i="5"/>
  <c r="F746" i="5" l="1"/>
  <c r="G746" i="5"/>
  <c r="E747" i="5"/>
  <c r="F747" i="5" l="1"/>
  <c r="G747" i="5"/>
  <c r="E748" i="5"/>
  <c r="F748" i="5" l="1"/>
  <c r="G748" i="5"/>
  <c r="E749" i="5"/>
  <c r="G749" i="5" l="1"/>
  <c r="F749" i="5"/>
  <c r="E750" i="5"/>
  <c r="G750" i="5" l="1"/>
  <c r="F750" i="5"/>
  <c r="E751" i="5"/>
  <c r="G751" i="5" l="1"/>
  <c r="F751" i="5"/>
  <c r="E752" i="5"/>
  <c r="G752" i="5" l="1"/>
  <c r="F752" i="5"/>
  <c r="E753" i="5"/>
  <c r="F753" i="5" l="1"/>
  <c r="G753" i="5"/>
  <c r="E754" i="5"/>
  <c r="F754" i="5" l="1"/>
  <c r="G754" i="5"/>
  <c r="E755" i="5"/>
  <c r="F755" i="5" l="1"/>
  <c r="G755" i="5"/>
  <c r="E756" i="5"/>
  <c r="F756" i="5" l="1"/>
  <c r="G756" i="5"/>
  <c r="E757" i="5"/>
  <c r="G757" i="5" l="1"/>
  <c r="F757" i="5"/>
  <c r="E758" i="5"/>
  <c r="G758" i="5" l="1"/>
  <c r="F758" i="5"/>
  <c r="E759" i="5"/>
  <c r="G759" i="5" l="1"/>
  <c r="F759" i="5"/>
  <c r="E760" i="5"/>
  <c r="G760" i="5" l="1"/>
  <c r="F760" i="5"/>
  <c r="E761" i="5"/>
  <c r="F761" i="5" l="1"/>
  <c r="G761" i="5"/>
  <c r="E762" i="5"/>
  <c r="F762" i="5" l="1"/>
  <c r="G762" i="5"/>
  <c r="E763" i="5"/>
  <c r="F763" i="5" l="1"/>
  <c r="G763" i="5"/>
  <c r="E764" i="5"/>
  <c r="F764" i="5" l="1"/>
  <c r="G764" i="5"/>
  <c r="E765" i="5"/>
  <c r="G765" i="5" l="1"/>
  <c r="F765" i="5"/>
  <c r="E766" i="5"/>
  <c r="G766" i="5" l="1"/>
  <c r="F766" i="5"/>
  <c r="E767" i="5"/>
  <c r="G767" i="5" l="1"/>
  <c r="F767" i="5"/>
  <c r="E768" i="5"/>
  <c r="G768" i="5" l="1"/>
  <c r="F768" i="5"/>
  <c r="E769" i="5"/>
  <c r="F769" i="5" l="1"/>
  <c r="G769" i="5"/>
  <c r="E770" i="5"/>
  <c r="F770" i="5" l="1"/>
  <c r="G770" i="5"/>
  <c r="E771" i="5"/>
  <c r="F771" i="5" l="1"/>
  <c r="G771" i="5"/>
  <c r="E772" i="5"/>
  <c r="F772" i="5" l="1"/>
  <c r="G772" i="5"/>
  <c r="E773" i="5"/>
  <c r="G773" i="5" l="1"/>
  <c r="F773" i="5"/>
  <c r="E774" i="5"/>
  <c r="G774" i="5" l="1"/>
  <c r="F774" i="5"/>
  <c r="E775" i="5"/>
  <c r="G775" i="5" l="1"/>
  <c r="F775" i="5"/>
  <c r="E776" i="5"/>
  <c r="G776" i="5" l="1"/>
  <c r="F776" i="5"/>
  <c r="E777" i="5"/>
  <c r="F777" i="5" l="1"/>
  <c r="G777" i="5"/>
  <c r="E778" i="5"/>
  <c r="F778" i="5" l="1"/>
  <c r="G778" i="5"/>
  <c r="E779" i="5"/>
  <c r="F779" i="5" l="1"/>
  <c r="G779" i="5"/>
  <c r="E780" i="5"/>
  <c r="F780" i="5" l="1"/>
  <c r="G780" i="5"/>
  <c r="E781" i="5"/>
  <c r="G781" i="5" l="1"/>
  <c r="F781" i="5"/>
  <c r="E782" i="5"/>
  <c r="G782" i="5" l="1"/>
  <c r="F782" i="5"/>
  <c r="E783" i="5"/>
  <c r="G783" i="5" l="1"/>
  <c r="F783" i="5"/>
  <c r="E784" i="5"/>
  <c r="G784" i="5" l="1"/>
  <c r="F784" i="5"/>
  <c r="E785" i="5"/>
  <c r="F785" i="5" l="1"/>
  <c r="G785" i="5"/>
  <c r="E786" i="5"/>
  <c r="F786" i="5" l="1"/>
  <c r="G786" i="5"/>
  <c r="E787" i="5"/>
  <c r="F787" i="5" l="1"/>
  <c r="G787" i="5"/>
  <c r="E788" i="5"/>
  <c r="F788" i="5" l="1"/>
  <c r="G788" i="5"/>
  <c r="E789" i="5"/>
  <c r="G789" i="5" l="1"/>
  <c r="F789" i="5"/>
  <c r="E790" i="5"/>
  <c r="G790" i="5" l="1"/>
  <c r="F790" i="5"/>
  <c r="E791" i="5"/>
  <c r="G791" i="5" l="1"/>
  <c r="F791" i="5"/>
  <c r="E792" i="5"/>
  <c r="G792" i="5" l="1"/>
  <c r="F792" i="5"/>
  <c r="E793" i="5"/>
  <c r="F793" i="5" l="1"/>
  <c r="G793" i="5"/>
  <c r="E794" i="5"/>
  <c r="F794" i="5" l="1"/>
  <c r="G794" i="5"/>
  <c r="E795" i="5"/>
  <c r="F795" i="5" l="1"/>
  <c r="G795" i="5"/>
  <c r="E796" i="5"/>
  <c r="F796" i="5" l="1"/>
  <c r="G796" i="5"/>
  <c r="E797" i="5"/>
  <c r="G797" i="5" l="1"/>
  <c r="F797" i="5"/>
  <c r="E798" i="5"/>
  <c r="G798" i="5" l="1"/>
  <c r="F798" i="5"/>
  <c r="E799" i="5"/>
  <c r="G799" i="5" l="1"/>
  <c r="F799" i="5"/>
  <c r="E800" i="5"/>
  <c r="G800" i="5" l="1"/>
  <c r="F800" i="5"/>
  <c r="E801" i="5"/>
  <c r="F801" i="5" l="1"/>
  <c r="G801" i="5"/>
  <c r="E802" i="5"/>
  <c r="F802" i="5" l="1"/>
  <c r="G802" i="5"/>
  <c r="E803" i="5"/>
  <c r="F803" i="5" l="1"/>
  <c r="G803" i="5"/>
  <c r="E804" i="5"/>
  <c r="F804" i="5" l="1"/>
  <c r="G804" i="5"/>
  <c r="E805" i="5"/>
  <c r="E806" i="5" l="1"/>
  <c r="G805" i="5"/>
  <c r="F805" i="5"/>
  <c r="G806" i="5" l="1"/>
  <c r="F806" i="5"/>
</calcChain>
</file>

<file path=xl/sharedStrings.xml><?xml version="1.0" encoding="utf-8"?>
<sst xmlns="http://schemas.openxmlformats.org/spreadsheetml/2006/main" count="113" uniqueCount="72">
  <si>
    <t>町内会等名</t>
    <rPh sb="0" eb="3">
      <t>チョウナイカイ</t>
    </rPh>
    <rPh sb="3" eb="5">
      <t>トウメイ</t>
    </rPh>
    <phoneticPr fontId="2"/>
  </si>
  <si>
    <t>会計期間</t>
    <rPh sb="0" eb="4">
      <t>カイケイキカン</t>
    </rPh>
    <phoneticPr fontId="2"/>
  </si>
  <si>
    <t>収入科目</t>
    <rPh sb="0" eb="4">
      <t>シュウニュウカモク</t>
    </rPh>
    <phoneticPr fontId="2"/>
  </si>
  <si>
    <t>収入予算額</t>
    <rPh sb="0" eb="5">
      <t>シュウニュウヨサンガク</t>
    </rPh>
    <phoneticPr fontId="2"/>
  </si>
  <si>
    <t>支出科目</t>
    <rPh sb="0" eb="2">
      <t>シシュツ</t>
    </rPh>
    <rPh sb="2" eb="4">
      <t>カモク</t>
    </rPh>
    <phoneticPr fontId="2"/>
  </si>
  <si>
    <t>支出予算額</t>
    <rPh sb="0" eb="2">
      <t>シシュツ</t>
    </rPh>
    <rPh sb="2" eb="5">
      <t>ヨサンガク</t>
    </rPh>
    <phoneticPr fontId="2"/>
  </si>
  <si>
    <t>～</t>
    <phoneticPr fontId="2"/>
  </si>
  <si>
    <t>年　　度</t>
    <rPh sb="0" eb="1">
      <t>ネン</t>
    </rPh>
    <rPh sb="3" eb="4">
      <t>ド</t>
    </rPh>
    <phoneticPr fontId="2"/>
  </si>
  <si>
    <t>合計</t>
    <rPh sb="0" eb="2">
      <t>ゴウケイ</t>
    </rPh>
    <phoneticPr fontId="2"/>
  </si>
  <si>
    <t>　例：「2024/4/1」（入力）→「令和6年4月1日」（表示）</t>
    <rPh sb="1" eb="2">
      <t>レイ</t>
    </rPh>
    <rPh sb="14" eb="16">
      <t>ニュウリョク</t>
    </rPh>
    <rPh sb="24" eb="25">
      <t>ガツ</t>
    </rPh>
    <rPh sb="26" eb="27">
      <t>ニチ</t>
    </rPh>
    <rPh sb="29" eb="31">
      <t>ヒョウジ</t>
    </rPh>
    <phoneticPr fontId="2"/>
  </si>
  <si>
    <t>　　　「2025/3/31」（入力）→「令和7年3月31日」（表示）</t>
    <rPh sb="15" eb="17">
      <t>ニュウリョク</t>
    </rPh>
    <rPh sb="20" eb="22">
      <t>レイワ</t>
    </rPh>
    <rPh sb="23" eb="24">
      <t>ネン</t>
    </rPh>
    <rPh sb="25" eb="26">
      <t>ガツ</t>
    </rPh>
    <rPh sb="28" eb="29">
      <t>ニチ</t>
    </rPh>
    <rPh sb="31" eb="33">
      <t>ヒョウジ</t>
    </rPh>
    <phoneticPr fontId="2"/>
  </si>
  <si>
    <t>町内会名等を入力。</t>
    <rPh sb="0" eb="3">
      <t>チョウナイカイ</t>
    </rPh>
    <rPh sb="3" eb="5">
      <t>メイトウ</t>
    </rPh>
    <rPh sb="6" eb="8">
      <t>ニュウリョク</t>
    </rPh>
    <phoneticPr fontId="2"/>
  </si>
  <si>
    <t>年度を入力。　例：「2024/4/1」（入力）→「令和6年度」（表示）</t>
    <rPh sb="0" eb="2">
      <t>ネンド</t>
    </rPh>
    <rPh sb="3" eb="5">
      <t>ニュウリョク</t>
    </rPh>
    <rPh sb="7" eb="8">
      <t>レイ</t>
    </rPh>
    <rPh sb="20" eb="22">
      <t>ニュウリョク</t>
    </rPh>
    <rPh sb="25" eb="27">
      <t>レイワ</t>
    </rPh>
    <rPh sb="28" eb="30">
      <t>ネンド</t>
    </rPh>
    <rPh sb="32" eb="34">
      <t>ヒョウジ</t>
    </rPh>
    <phoneticPr fontId="2"/>
  </si>
  <si>
    <t>会計期間の開始日（上部）と終了日（下部）を入力。</t>
    <rPh sb="0" eb="4">
      <t>カイケイキカン</t>
    </rPh>
    <rPh sb="5" eb="8">
      <t>カイシビ</t>
    </rPh>
    <rPh sb="9" eb="11">
      <t>ジョウブ</t>
    </rPh>
    <rPh sb="13" eb="16">
      <t>シュウリョウビ</t>
    </rPh>
    <rPh sb="17" eb="19">
      <t>カブ</t>
    </rPh>
    <rPh sb="21" eb="23">
      <t>ニュウリョク</t>
    </rPh>
    <phoneticPr fontId="2"/>
  </si>
  <si>
    <t>番号</t>
    <rPh sb="0" eb="2">
      <t>バンゴウ</t>
    </rPh>
    <phoneticPr fontId="2"/>
  </si>
  <si>
    <t>月　日</t>
    <rPh sb="0" eb="1">
      <t>ツキ</t>
    </rPh>
    <rPh sb="2" eb="3">
      <t>ニチ</t>
    </rPh>
    <phoneticPr fontId="2"/>
  </si>
  <si>
    <t>科　目</t>
    <rPh sb="0" eb="1">
      <t>カ</t>
    </rPh>
    <rPh sb="2" eb="3">
      <t>メ</t>
    </rPh>
    <phoneticPr fontId="2"/>
  </si>
  <si>
    <t>摘　要</t>
    <rPh sb="0" eb="1">
      <t>テキ</t>
    </rPh>
    <rPh sb="2" eb="3">
      <t>ヨウ</t>
    </rPh>
    <phoneticPr fontId="2"/>
  </si>
  <si>
    <t>収　入</t>
    <rPh sb="0" eb="1">
      <t>オサム</t>
    </rPh>
    <rPh sb="2" eb="3">
      <t>ニュウ</t>
    </rPh>
    <phoneticPr fontId="2"/>
  </si>
  <si>
    <t>支　出</t>
    <rPh sb="0" eb="1">
      <t>シ</t>
    </rPh>
    <rPh sb="2" eb="3">
      <t>デ</t>
    </rPh>
    <phoneticPr fontId="2"/>
  </si>
  <si>
    <t>残　額</t>
    <rPh sb="0" eb="1">
      <t>ザン</t>
    </rPh>
    <rPh sb="2" eb="3">
      <t>ガク</t>
    </rPh>
    <phoneticPr fontId="2"/>
  </si>
  <si>
    <t>合　計</t>
    <rPh sb="0" eb="1">
      <t>ゴウ</t>
    </rPh>
    <rPh sb="2" eb="3">
      <t>ケイ</t>
    </rPh>
    <phoneticPr fontId="2"/>
  </si>
  <si>
    <t>予算額</t>
    <rPh sb="0" eb="3">
      <t>ヨサンガク</t>
    </rPh>
    <phoneticPr fontId="2"/>
  </si>
  <si>
    <t>支出済額</t>
    <rPh sb="0" eb="2">
      <t>シシュツ</t>
    </rPh>
    <rPh sb="2" eb="3">
      <t>ズ</t>
    </rPh>
    <rPh sb="3" eb="4">
      <t>ガク</t>
    </rPh>
    <phoneticPr fontId="2"/>
  </si>
  <si>
    <t>執行率
80%以上△
100%以上×</t>
    <rPh sb="0" eb="3">
      <t>シッコウリツ</t>
    </rPh>
    <rPh sb="7" eb="9">
      <t>イジョウ</t>
    </rPh>
    <rPh sb="15" eb="17">
      <t>イジョウ</t>
    </rPh>
    <phoneticPr fontId="2"/>
  </si>
  <si>
    <t>注意喚起</t>
    <rPh sb="0" eb="4">
      <t>チュウイカンキ</t>
    </rPh>
    <phoneticPr fontId="2"/>
  </si>
  <si>
    <t>非</t>
    <rPh sb="0" eb="1">
      <t>ヒ</t>
    </rPh>
    <phoneticPr fontId="2"/>
  </si>
  <si>
    <t>（期間：</t>
    <rPh sb="1" eb="3">
      <t>キカン</t>
    </rPh>
    <phoneticPr fontId="2"/>
  </si>
  <si>
    <t>決算額</t>
    <rPh sb="0" eb="3">
      <t>ケッサンガク</t>
    </rPh>
    <phoneticPr fontId="2"/>
  </si>
  <si>
    <t>増減額</t>
    <rPh sb="0" eb="1">
      <t>ゾウ</t>
    </rPh>
    <rPh sb="1" eb="2">
      <t>ゲン</t>
    </rPh>
    <rPh sb="2" eb="3">
      <t>ガク</t>
    </rPh>
    <phoneticPr fontId="2"/>
  </si>
  <si>
    <t>）</t>
    <phoneticPr fontId="2"/>
  </si>
  <si>
    <t>収入合計</t>
    <rPh sb="0" eb="2">
      <t>シュウニュウ</t>
    </rPh>
    <rPh sb="2" eb="4">
      <t>ゴウケイ</t>
    </rPh>
    <phoneticPr fontId="2"/>
  </si>
  <si>
    <t>支出合計</t>
    <rPh sb="0" eb="2">
      <t>シシュツ</t>
    </rPh>
    <rPh sb="2" eb="4">
      <t>ゴウケイ</t>
    </rPh>
    <phoneticPr fontId="2"/>
  </si>
  <si>
    <t>収入済額</t>
    <rPh sb="0" eb="2">
      <t>シュウニュウ</t>
    </rPh>
    <rPh sb="2" eb="3">
      <t>ズ</t>
    </rPh>
    <rPh sb="3" eb="4">
      <t>ガク</t>
    </rPh>
    <phoneticPr fontId="2"/>
  </si>
  <si>
    <t>科目別
支出額
↓</t>
    <rPh sb="0" eb="2">
      <t>カモク</t>
    </rPh>
    <rPh sb="2" eb="3">
      <t>ベツ</t>
    </rPh>
    <rPh sb="4" eb="6">
      <t>シシュツ</t>
    </rPh>
    <rPh sb="6" eb="7">
      <t>ガク</t>
    </rPh>
    <phoneticPr fontId="2"/>
  </si>
  <si>
    <t>科目費目</t>
    <rPh sb="0" eb="2">
      <t>カモク</t>
    </rPh>
    <rPh sb="2" eb="4">
      <t>ヒモク</t>
    </rPh>
    <phoneticPr fontId="2"/>
  </si>
  <si>
    <t>【収 入】</t>
    <rPh sb="1" eb="2">
      <t>オサム</t>
    </rPh>
    <rPh sb="3" eb="4">
      <t>ニュウ</t>
    </rPh>
    <phoneticPr fontId="2"/>
  </si>
  <si>
    <t>【支 出】</t>
    <rPh sb="1" eb="2">
      <t>シ</t>
    </rPh>
    <rPh sb="3" eb="4">
      <t>デ</t>
    </rPh>
    <phoneticPr fontId="2"/>
  </si>
  <si>
    <t>収入額</t>
    <rPh sb="0" eb="2">
      <t>シュウニュウ</t>
    </rPh>
    <rPh sb="2" eb="3">
      <t>ガク</t>
    </rPh>
    <phoneticPr fontId="2"/>
  </si>
  <si>
    <t>支出額</t>
    <rPh sb="0" eb="2">
      <t>シシュツ</t>
    </rPh>
    <rPh sb="2" eb="3">
      <t>ガク</t>
    </rPh>
    <phoneticPr fontId="2"/>
  </si>
  <si>
    <t>円</t>
    <rPh sb="0" eb="1">
      <t>エン</t>
    </rPh>
    <phoneticPr fontId="2"/>
  </si>
  <si>
    <t>差　異</t>
    <rPh sb="0" eb="1">
      <t>サ</t>
    </rPh>
    <rPh sb="2" eb="3">
      <t>イ</t>
    </rPh>
    <phoneticPr fontId="2"/>
  </si>
  <si>
    <t>合　計</t>
    <rPh sb="0" eb="1">
      <t>ゴウ</t>
    </rPh>
    <rPh sb="2" eb="3">
      <t>ケイ</t>
    </rPh>
    <phoneticPr fontId="2"/>
  </si>
  <si>
    <t>←リストから科目を選択。</t>
    <rPh sb="6" eb="8">
      <t>カモク</t>
    </rPh>
    <rPh sb="9" eb="11">
      <t>センタク</t>
    </rPh>
    <phoneticPr fontId="2"/>
  </si>
  <si>
    <t>合　計　</t>
    <rPh sb="0" eb="1">
      <t>ゴウ</t>
    </rPh>
    <rPh sb="2" eb="3">
      <t>ケイ</t>
    </rPh>
    <phoneticPr fontId="2"/>
  </si>
  <si>
    <t>非</t>
    <rPh sb="0" eb="1">
      <t>ヒ</t>
    </rPh>
    <phoneticPr fontId="2"/>
  </si>
  <si>
    <t>　基本的な入力は「１ 設定」「２ 出納簿（入力用）」のシートを使用します。</t>
    <rPh sb="1" eb="4">
      <t>キホンテキ</t>
    </rPh>
    <rPh sb="5" eb="7">
      <t>ニュウリョク</t>
    </rPh>
    <rPh sb="11" eb="13">
      <t>セッテイ</t>
    </rPh>
    <rPh sb="17" eb="20">
      <t>スイトウボ</t>
    </rPh>
    <rPh sb="21" eb="24">
      <t>ニュウリョクヨウ</t>
    </rPh>
    <rPh sb="31" eb="33">
      <t>シヨウ</t>
    </rPh>
    <phoneticPr fontId="2"/>
  </si>
  <si>
    <t>　各シートの入力方法については、シート内の説明をご覧ください。</t>
    <rPh sb="1" eb="2">
      <t>カク</t>
    </rPh>
    <rPh sb="6" eb="8">
      <t>ニュウリョク</t>
    </rPh>
    <rPh sb="8" eb="10">
      <t>ホウホウ</t>
    </rPh>
    <rPh sb="19" eb="20">
      <t>ナイ</t>
    </rPh>
    <rPh sb="21" eb="23">
      <t>セツメイ</t>
    </rPh>
    <rPh sb="25" eb="26">
      <t>ラン</t>
    </rPh>
    <phoneticPr fontId="2"/>
  </si>
  <si>
    <t>「予算書」の作成が可能です。</t>
    <phoneticPr fontId="2"/>
  </si>
  <si>
    <t>　入力やリストの選択が必要なセル（枠）については、　　　色で表示しております。</t>
    <rPh sb="1" eb="3">
      <t>ニュウリョク</t>
    </rPh>
    <rPh sb="8" eb="10">
      <t>センタク</t>
    </rPh>
    <rPh sb="11" eb="13">
      <t>ヒツヨウ</t>
    </rPh>
    <rPh sb="17" eb="18">
      <t>ワク</t>
    </rPh>
    <rPh sb="28" eb="29">
      <t>イロ</t>
    </rPh>
    <rPh sb="30" eb="32">
      <t>ヒョウジ</t>
    </rPh>
    <phoneticPr fontId="2"/>
  </si>
  <si>
    <t>○「行の非表示」方法について</t>
    <rPh sb="2" eb="3">
      <t>ギョウ</t>
    </rPh>
    <rPh sb="4" eb="7">
      <t>ヒヒョウジ</t>
    </rPh>
    <rPh sb="8" eb="10">
      <t>ホウホウ</t>
    </rPh>
    <phoneticPr fontId="2"/>
  </si>
  <si>
    <t>見やすく、わかりやすい資料となります。</t>
    <rPh sb="11" eb="13">
      <t>シリョウ</t>
    </rPh>
    <phoneticPr fontId="2"/>
  </si>
  <si>
    <t>　※「１ 設定」シートは、印刷することを想定していないため、「行の非表示」</t>
    <rPh sb="5" eb="7">
      <t>セッテイ</t>
    </rPh>
    <rPh sb="13" eb="15">
      <t>インサツ</t>
    </rPh>
    <rPh sb="20" eb="22">
      <t>ソウテイ</t>
    </rPh>
    <rPh sb="31" eb="32">
      <t>ギョウ</t>
    </rPh>
    <rPh sb="33" eb="36">
      <t>ヒヒョウジ</t>
    </rPh>
    <phoneticPr fontId="2"/>
  </si>
  <si>
    <t>　　機能に制限をかけております。</t>
    <rPh sb="2" eb="4">
      <t>キノウ</t>
    </rPh>
    <rPh sb="5" eb="7">
      <t>セイゲン</t>
    </rPh>
    <phoneticPr fontId="2"/>
  </si>
  <si>
    <t>１　シート内の不要な行を確認し、画面左端：灰色背景の数字を選択（クリック）する。</t>
    <rPh sb="5" eb="6">
      <t>ナイ</t>
    </rPh>
    <rPh sb="7" eb="9">
      <t>フヨウ</t>
    </rPh>
    <rPh sb="10" eb="11">
      <t>ギョウ</t>
    </rPh>
    <rPh sb="12" eb="14">
      <t>カクニン</t>
    </rPh>
    <rPh sb="16" eb="18">
      <t>ガメン</t>
    </rPh>
    <rPh sb="18" eb="20">
      <t>ヒダリハジ</t>
    </rPh>
    <rPh sb="21" eb="23">
      <t>ハイイロ</t>
    </rPh>
    <rPh sb="23" eb="25">
      <t>ハイケイ</t>
    </rPh>
    <rPh sb="26" eb="28">
      <t>スウジ</t>
    </rPh>
    <rPh sb="29" eb="31">
      <t>センタク</t>
    </rPh>
    <phoneticPr fontId="2"/>
  </si>
  <si>
    <t>　シートで作成される各資料を印刷する際、不要な行（欄）を非表示とすることで</t>
    <rPh sb="5" eb="7">
      <t>サクセイ</t>
    </rPh>
    <rPh sb="10" eb="13">
      <t>カクシリョウ</t>
    </rPh>
    <rPh sb="14" eb="16">
      <t>インサツ</t>
    </rPh>
    <rPh sb="18" eb="19">
      <t>サイ</t>
    </rPh>
    <rPh sb="20" eb="22">
      <t>フヨウ</t>
    </rPh>
    <rPh sb="23" eb="24">
      <t>ギョウ</t>
    </rPh>
    <rPh sb="25" eb="26">
      <t>ラン</t>
    </rPh>
    <rPh sb="28" eb="31">
      <t>ヒヒョウジ</t>
    </rPh>
    <phoneticPr fontId="2"/>
  </si>
  <si>
    <t>【町内会向け】会計支援ファイルについて</t>
    <rPh sb="1" eb="5">
      <t>チョウナイカイム</t>
    </rPh>
    <rPh sb="7" eb="11">
      <t>カイケイシエン</t>
    </rPh>
    <phoneticPr fontId="2"/>
  </si>
  <si>
    <t>　このファイルは、６つのシートで構成され、「出納簿」「科目別出納簿」「決算書」</t>
    <rPh sb="16" eb="18">
      <t>コウセイ</t>
    </rPh>
    <rPh sb="22" eb="25">
      <t>スイトウボ</t>
    </rPh>
    <rPh sb="27" eb="30">
      <t>カモクベツ</t>
    </rPh>
    <rPh sb="30" eb="33">
      <t>スイトウボ</t>
    </rPh>
    <rPh sb="35" eb="38">
      <t>ケッサンショ</t>
    </rPh>
    <phoneticPr fontId="2"/>
  </si>
  <si>
    <t>　選択（クリック）すると、行が非表示となる。</t>
    <rPh sb="13" eb="14">
      <t>ギョウ</t>
    </rPh>
    <rPh sb="15" eb="18">
      <t>ヒヒョウジ</t>
    </rPh>
    <phoneticPr fontId="2"/>
  </si>
  <si>
    <t>　　連続した複数の行が不要な場合は、複数選択（ドラッグ）する。</t>
    <phoneticPr fontId="2"/>
  </si>
  <si>
    <t>　　※選択すると、行全体が灰色で表示されます。</t>
    <rPh sb="3" eb="5">
      <t>センタク</t>
    </rPh>
    <rPh sb="9" eb="10">
      <t>ギョウ</t>
    </rPh>
    <rPh sb="10" eb="12">
      <t>ゼンタイ</t>
    </rPh>
    <rPh sb="13" eb="15">
      <t>ハイイロ</t>
    </rPh>
    <rPh sb="16" eb="18">
      <t>ヒョウジ</t>
    </rPh>
    <phoneticPr fontId="2"/>
  </si>
  <si>
    <t>　複数選択（ドラック）する。</t>
    <phoneticPr fontId="2"/>
  </si>
  <si>
    <t>３　非表示とした行を再度「表示」させたい場合は、非表示とした行の前後の数字を</t>
    <rPh sb="2" eb="5">
      <t>ヒヒョウジ</t>
    </rPh>
    <rPh sb="8" eb="9">
      <t>ギョウ</t>
    </rPh>
    <rPh sb="10" eb="12">
      <t>サイド</t>
    </rPh>
    <rPh sb="13" eb="15">
      <t>ヒョウジ</t>
    </rPh>
    <rPh sb="20" eb="22">
      <t>バアイ</t>
    </rPh>
    <rPh sb="24" eb="27">
      <t>ヒヒョウジ</t>
    </rPh>
    <rPh sb="30" eb="31">
      <t>ギョウ</t>
    </rPh>
    <rPh sb="32" eb="34">
      <t>ゼンゴ</t>
    </rPh>
    <rPh sb="35" eb="37">
      <t>スウジ</t>
    </rPh>
    <phoneticPr fontId="2"/>
  </si>
  <si>
    <t>　選択（クリック）すると、行が元の状態になる。</t>
    <rPh sb="13" eb="14">
      <t>ギョウ</t>
    </rPh>
    <rPh sb="15" eb="16">
      <t>モト</t>
    </rPh>
    <rPh sb="17" eb="19">
      <t>ジョウタイ</t>
    </rPh>
    <phoneticPr fontId="2"/>
  </si>
  <si>
    <t>非</t>
    <rPh sb="0" eb="1">
      <t>ヒ</t>
    </rPh>
    <phoneticPr fontId="2"/>
  </si>
  <si>
    <t>４　選択した状態で右クリックし、表示されたメニュー内から「再表示」を</t>
    <rPh sb="29" eb="30">
      <t>サイ</t>
    </rPh>
    <phoneticPr fontId="2"/>
  </si>
  <si>
    <t>２　選択した状態で右クリックし、表示されたメニュー内から「非表示」を</t>
    <rPh sb="2" eb="4">
      <t>センタク</t>
    </rPh>
    <rPh sb="6" eb="8">
      <t>ジョウタイ</t>
    </rPh>
    <rPh sb="9" eb="10">
      <t>ミギ</t>
    </rPh>
    <rPh sb="16" eb="18">
      <t>ヒョウジ</t>
    </rPh>
    <rPh sb="25" eb="26">
      <t>ナイ</t>
    </rPh>
    <rPh sb="29" eb="32">
      <t>ヒヒョウジ</t>
    </rPh>
    <phoneticPr fontId="2"/>
  </si>
  <si>
    <t>決算</t>
    <rPh sb="0" eb="2">
      <t>ケッサン</t>
    </rPh>
    <phoneticPr fontId="2"/>
  </si>
  <si>
    <t>予算</t>
    <rPh sb="0" eb="2">
      <t>ヨサン</t>
    </rPh>
    <phoneticPr fontId="2"/>
  </si>
  <si>
    <t>差引額</t>
    <rPh sb="0" eb="2">
      <t>サシヒキ</t>
    </rPh>
    <rPh sb="2" eb="3">
      <t>ガク</t>
    </rPh>
    <phoneticPr fontId="2"/>
  </si>
  <si>
    <r>
      <t>「支出科目」を入力。（15科目まで設定可能）
　例：「会議費」「事業費」「慶弔費」「事務費」　など
「支出予算額」を数字のみで入力。
※「支出科目」セル（枠）はすべて使用する必要はありません。
　</t>
    </r>
    <r>
      <rPr>
        <u/>
        <sz val="11"/>
        <color rgb="FFFF0000"/>
        <rFont val="BIZ UDゴシック"/>
        <family val="3"/>
        <charset val="128"/>
      </rPr>
      <t xml:space="preserve">使用しない場合は、「収入科目」及び「収入予算額」のセル（枠）は
</t>
    </r>
    <r>
      <rPr>
        <sz val="11"/>
        <color rgb="FFFF0000"/>
        <rFont val="BIZ UDゴシック"/>
        <family val="3"/>
        <charset val="128"/>
      </rPr>
      <t>　</t>
    </r>
    <r>
      <rPr>
        <u/>
        <sz val="11"/>
        <color rgb="FFFF0000"/>
        <rFont val="BIZ UDゴシック"/>
        <family val="3"/>
        <charset val="128"/>
      </rPr>
      <t>空白（未入力）のままとしてください。</t>
    </r>
    <r>
      <rPr>
        <sz val="11"/>
        <color theme="1"/>
        <rFont val="BIZ UDゴシック"/>
        <family val="3"/>
        <charset val="128"/>
      </rPr>
      <t xml:space="preserve">
※合計は自動で計算されます。
　なお、「収入予算額」の合計と一致するまで、強調が継続します。</t>
    </r>
    <rPh sb="1" eb="3">
      <t>シシュツ</t>
    </rPh>
    <rPh sb="13" eb="15">
      <t>カモク</t>
    </rPh>
    <rPh sb="27" eb="30">
      <t>カイギヒ</t>
    </rPh>
    <rPh sb="32" eb="35">
      <t>ジギョウヒ</t>
    </rPh>
    <rPh sb="37" eb="40">
      <t>ケイチョウヒ</t>
    </rPh>
    <rPh sb="42" eb="45">
      <t>ジム</t>
    </rPh>
    <rPh sb="52" eb="54">
      <t>シシュツ</t>
    </rPh>
    <rPh sb="71" eb="73">
      <t>シシュツ</t>
    </rPh>
    <rPh sb="173" eb="175">
      <t>シュウニュウ</t>
    </rPh>
    <rPh sb="175" eb="178">
      <t>ヨサンガク</t>
    </rPh>
    <rPh sb="180" eb="182">
      <t>ゴウケイ</t>
    </rPh>
    <rPh sb="183" eb="185">
      <t>イッチ</t>
    </rPh>
    <rPh sb="190" eb="192">
      <t>キョウチョウ</t>
    </rPh>
    <rPh sb="193" eb="195">
      <t>ケイゾク</t>
    </rPh>
    <phoneticPr fontId="2"/>
  </si>
  <si>
    <r>
      <t>「収入科目」を入力。（10科目まで設定可能）
　例：「会費」「助成金」「繰越金」「雑収入」　など　
「収入予算額」を数字のみで入力。
※「収入科目」セル（枠）はすべて使用する必要はありません。
　</t>
    </r>
    <r>
      <rPr>
        <u/>
        <sz val="11"/>
        <color rgb="FFFF0000"/>
        <rFont val="BIZ UDゴシック"/>
        <family val="3"/>
        <charset val="128"/>
      </rPr>
      <t xml:space="preserve">使用しない場合は、「収入科目」及び「収入予算額」のセル（枠）は
</t>
    </r>
    <r>
      <rPr>
        <sz val="11"/>
        <color rgb="FFFF0000"/>
        <rFont val="BIZ UDゴシック"/>
        <family val="3"/>
        <charset val="128"/>
      </rPr>
      <t>　</t>
    </r>
    <r>
      <rPr>
        <u/>
        <sz val="11"/>
        <color rgb="FFFF0000"/>
        <rFont val="BIZ UDゴシック"/>
        <family val="3"/>
        <charset val="128"/>
      </rPr>
      <t>空白（未入力）のままとしてください。</t>
    </r>
    <r>
      <rPr>
        <sz val="11"/>
        <color theme="1"/>
        <rFont val="BIZ UDゴシック"/>
        <family val="3"/>
        <charset val="128"/>
      </rPr>
      <t xml:space="preserve">
※合計は自動で計算されます。</t>
    </r>
    <rPh sb="1" eb="5">
      <t>シュウニュウカモク</t>
    </rPh>
    <rPh sb="7" eb="9">
      <t>ニュウリョク</t>
    </rPh>
    <rPh sb="13" eb="15">
      <t>カモク</t>
    </rPh>
    <rPh sb="17" eb="21">
      <t>セッテイカノウ</t>
    </rPh>
    <rPh sb="24" eb="25">
      <t>レイ</t>
    </rPh>
    <rPh sb="27" eb="29">
      <t>カイヒ</t>
    </rPh>
    <rPh sb="31" eb="34">
      <t>ジョセイキン</t>
    </rPh>
    <rPh sb="36" eb="39">
      <t>クリコシキン</t>
    </rPh>
    <rPh sb="41" eb="44">
      <t>ザツシュウニュウ</t>
    </rPh>
    <rPh sb="52" eb="54">
      <t>シュウニュウ</t>
    </rPh>
    <rPh sb="54" eb="57">
      <t>ヨサンガク</t>
    </rPh>
    <rPh sb="59" eb="61">
      <t>スウジ</t>
    </rPh>
    <rPh sb="64" eb="66">
      <t>ニュウリョク</t>
    </rPh>
    <rPh sb="71" eb="75">
      <t>シュウニ</t>
    </rPh>
    <rPh sb="79" eb="80">
      <t>ワク</t>
    </rPh>
    <rPh sb="85" eb="87">
      <t>シヨウ</t>
    </rPh>
    <rPh sb="89" eb="91">
      <t>ヒツヨウ</t>
    </rPh>
    <rPh sb="100" eb="102">
      <t>シヨウ</t>
    </rPh>
    <rPh sb="105" eb="107">
      <t>バアイ</t>
    </rPh>
    <rPh sb="110" eb="114">
      <t>シュウニュウカモク</t>
    </rPh>
    <rPh sb="115" eb="116">
      <t>オヨ</t>
    </rPh>
    <rPh sb="118" eb="123">
      <t>シュウニュウヨサンガク</t>
    </rPh>
    <rPh sb="128" eb="129">
      <t>ワク</t>
    </rPh>
    <rPh sb="133" eb="135">
      <t>クウハク</t>
    </rPh>
    <rPh sb="136" eb="139">
      <t>ミニュウリョク</t>
    </rPh>
    <rPh sb="154" eb="156">
      <t>ゴウケイ</t>
    </rPh>
    <rPh sb="157" eb="159">
      <t>ジドウ</t>
    </rPh>
    <rPh sb="160" eb="162">
      <t>ケイサン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</si>
</sst>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ggge&quot;年度&quot;"/>
    <numFmt numFmtId="177" formatCode="[$-411]ggge&quot;年&quot;m&quot;月&quot;d&quot;日&quot;;@"/>
    <numFmt numFmtId="178" formatCode="#,###"/>
    <numFmt numFmtId="179" formatCode="m&quot;月&quot;d&quot;日&quot;;@"/>
    <numFmt numFmtId="180" formatCode="yyyy/m/d;@"/>
    <numFmt numFmtId="181" formatCode="#,##0;&quot;△ &quot;#,##0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2"/>
      <color rgb="FF0070C0"/>
      <name val="BIZ UDゴシック"/>
      <family val="3"/>
      <charset val="128"/>
    </font>
    <font>
      <b/>
      <sz val="12"/>
      <color rgb="FFFF0000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sz val="12"/>
      <color rgb="FFFF0000"/>
      <name val="BIZ UD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12"/>
      <color rgb="FFFFFF00"/>
      <name val="BIZ UDゴシック"/>
      <family val="3"/>
      <charset val="128"/>
    </font>
    <font>
      <u/>
      <sz val="11"/>
      <color rgb="FFFF0000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b/>
      <sz val="16"/>
      <color theme="1"/>
      <name val="BIZ UD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24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78" fontId="7" fillId="0" borderId="13" xfId="1" applyNumberFormat="1" applyFont="1" applyBorder="1">
      <alignment vertical="center"/>
    </xf>
    <xf numFmtId="0" fontId="4" fillId="2" borderId="0" xfId="0" applyFont="1" applyFill="1">
      <alignment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" xfId="0" applyFont="1" applyFill="1" applyBorder="1">
      <alignment vertical="center"/>
    </xf>
    <xf numFmtId="177" fontId="4" fillId="2" borderId="41" xfId="0" applyNumberFormat="1" applyFont="1" applyFill="1" applyBorder="1" applyAlignment="1">
      <alignment horizontal="center" vertical="center"/>
    </xf>
    <xf numFmtId="0" fontId="4" fillId="0" borderId="5" xfId="0" applyFon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7" fillId="2" borderId="12" xfId="0" applyFont="1" applyFill="1" applyBorder="1">
      <alignment vertical="center"/>
    </xf>
    <xf numFmtId="178" fontId="7" fillId="2" borderId="13" xfId="0" applyNumberFormat="1" applyFont="1" applyFill="1" applyBorder="1">
      <alignment vertical="center"/>
    </xf>
    <xf numFmtId="0" fontId="5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4" fillId="3" borderId="43" xfId="0" applyFont="1" applyFill="1" applyBorder="1">
      <alignment vertical="center"/>
    </xf>
    <xf numFmtId="0" fontId="4" fillId="3" borderId="28" xfId="0" applyFont="1" applyFill="1" applyBorder="1">
      <alignment vertical="center"/>
    </xf>
    <xf numFmtId="0" fontId="4" fillId="3" borderId="0" xfId="0" applyFont="1" applyFill="1">
      <alignment vertical="center"/>
    </xf>
    <xf numFmtId="0" fontId="4" fillId="3" borderId="44" xfId="0" applyFont="1" applyFill="1" applyBorder="1">
      <alignment vertical="center"/>
    </xf>
    <xf numFmtId="0" fontId="4" fillId="3" borderId="27" xfId="0" applyFont="1" applyFill="1" applyBorder="1">
      <alignment vertical="center"/>
    </xf>
    <xf numFmtId="0" fontId="4" fillId="3" borderId="29" xfId="0" applyFont="1" applyFill="1" applyBorder="1">
      <alignment vertical="center"/>
    </xf>
    <xf numFmtId="0" fontId="4" fillId="3" borderId="33" xfId="0" applyFont="1" applyFill="1" applyBorder="1">
      <alignment vertical="center"/>
    </xf>
    <xf numFmtId="0" fontId="3" fillId="3" borderId="37" xfId="0" applyFont="1" applyFill="1" applyBorder="1">
      <alignment vertical="center"/>
    </xf>
    <xf numFmtId="0" fontId="3" fillId="3" borderId="35" xfId="0" applyFont="1" applyFill="1" applyBorder="1">
      <alignment vertical="center"/>
    </xf>
    <xf numFmtId="0" fontId="3" fillId="3" borderId="2" xfId="0" applyFont="1" applyFill="1" applyBorder="1">
      <alignment vertical="center"/>
    </xf>
    <xf numFmtId="0" fontId="3" fillId="3" borderId="31" xfId="0" applyFont="1" applyFill="1" applyBorder="1">
      <alignment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32" xfId="0" applyFont="1" applyFill="1" applyBorder="1">
      <alignment vertical="center"/>
    </xf>
    <xf numFmtId="0" fontId="3" fillId="3" borderId="26" xfId="0" applyFont="1" applyFill="1" applyBorder="1" applyAlignment="1">
      <alignment horizontal="center" vertical="center"/>
    </xf>
    <xf numFmtId="177" fontId="3" fillId="3" borderId="42" xfId="0" applyNumberFormat="1" applyFont="1" applyFill="1" applyBorder="1">
      <alignment vertical="center"/>
    </xf>
    <xf numFmtId="0" fontId="3" fillId="3" borderId="24" xfId="0" applyFont="1" applyFill="1" applyBorder="1" applyAlignment="1">
      <alignment horizontal="center" vertical="center"/>
    </xf>
    <xf numFmtId="177" fontId="3" fillId="3" borderId="34" xfId="0" applyNumberFormat="1" applyFont="1" applyFill="1" applyBorder="1">
      <alignment vertical="center"/>
    </xf>
    <xf numFmtId="0" fontId="4" fillId="5" borderId="10" xfId="0" applyFont="1" applyFill="1" applyBorder="1" applyAlignment="1">
      <alignment horizontal="center" vertical="top"/>
    </xf>
    <xf numFmtId="0" fontId="4" fillId="5" borderId="45" xfId="0" applyFont="1" applyFill="1" applyBorder="1" applyAlignment="1">
      <alignment horizontal="center" vertical="top"/>
    </xf>
    <xf numFmtId="0" fontId="4" fillId="5" borderId="46" xfId="0" applyFont="1" applyFill="1" applyBorder="1" applyAlignment="1">
      <alignment horizontal="center" vertical="top"/>
    </xf>
    <xf numFmtId="0" fontId="4" fillId="5" borderId="47" xfId="0" applyFont="1" applyFill="1" applyBorder="1" applyAlignment="1">
      <alignment horizontal="center" vertical="top"/>
    </xf>
    <xf numFmtId="0" fontId="4" fillId="5" borderId="23" xfId="0" applyFont="1" applyFill="1" applyBorder="1" applyAlignment="1">
      <alignment horizontal="center" vertical="top"/>
    </xf>
    <xf numFmtId="0" fontId="4" fillId="0" borderId="3" xfId="0" applyFont="1" applyBorder="1">
      <alignment vertical="center"/>
    </xf>
    <xf numFmtId="0" fontId="7" fillId="0" borderId="10" xfId="0" applyFont="1" applyBorder="1" applyAlignment="1">
      <alignment horizontal="right" vertical="center"/>
    </xf>
    <xf numFmtId="0" fontId="4" fillId="0" borderId="7" xfId="0" applyFont="1" applyBorder="1">
      <alignment vertical="center"/>
    </xf>
    <xf numFmtId="0" fontId="4" fillId="5" borderId="3" xfId="0" applyFont="1" applyFill="1" applyBorder="1">
      <alignment vertical="center"/>
    </xf>
    <xf numFmtId="0" fontId="4" fillId="5" borderId="16" xfId="0" applyFont="1" applyFill="1" applyBorder="1">
      <alignment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5" xfId="0" applyFont="1" applyFill="1" applyBorder="1">
      <alignment vertical="center"/>
    </xf>
    <xf numFmtId="0" fontId="4" fillId="5" borderId="1" xfId="0" applyFont="1" applyFill="1" applyBorder="1">
      <alignment vertical="center"/>
    </xf>
    <xf numFmtId="0" fontId="4" fillId="5" borderId="1" xfId="0" applyFont="1" applyFill="1" applyBorder="1" applyAlignment="1">
      <alignment horizontal="center" vertical="center" shrinkToFit="1"/>
    </xf>
    <xf numFmtId="0" fontId="4" fillId="5" borderId="6" xfId="0" applyFont="1" applyFill="1" applyBorder="1" applyAlignment="1">
      <alignment horizontal="center" vertical="center" shrinkToFit="1"/>
    </xf>
    <xf numFmtId="38" fontId="4" fillId="5" borderId="1" xfId="0" applyNumberFormat="1" applyFont="1" applyFill="1" applyBorder="1">
      <alignment vertical="center"/>
    </xf>
    <xf numFmtId="38" fontId="4" fillId="5" borderId="6" xfId="0" applyNumberFormat="1" applyFont="1" applyFill="1" applyBorder="1">
      <alignment vertical="center"/>
    </xf>
    <xf numFmtId="0" fontId="6" fillId="0" borderId="0" xfId="0" applyFont="1" applyAlignment="1">
      <alignment vertical="top" wrapText="1"/>
    </xf>
    <xf numFmtId="0" fontId="4" fillId="2" borderId="21" xfId="0" applyFont="1" applyFill="1" applyBorder="1" applyAlignment="1">
      <alignment horizontal="center" vertical="center"/>
    </xf>
    <xf numFmtId="38" fontId="4" fillId="5" borderId="17" xfId="1" applyFont="1" applyFill="1" applyBorder="1">
      <alignment vertical="center"/>
    </xf>
    <xf numFmtId="38" fontId="4" fillId="5" borderId="53" xfId="1" applyFont="1" applyFill="1" applyBorder="1">
      <alignment vertical="center"/>
    </xf>
    <xf numFmtId="0" fontId="4" fillId="5" borderId="19" xfId="0" applyFont="1" applyFill="1" applyBorder="1" applyAlignment="1">
      <alignment horizontal="center" vertical="center" shrinkToFit="1"/>
    </xf>
    <xf numFmtId="38" fontId="4" fillId="5" borderId="19" xfId="0" applyNumberFormat="1" applyFont="1" applyFill="1" applyBorder="1">
      <alignment vertical="center"/>
    </xf>
    <xf numFmtId="38" fontId="4" fillId="5" borderId="55" xfId="1" applyFont="1" applyFill="1" applyBorder="1">
      <alignment vertical="center"/>
    </xf>
    <xf numFmtId="38" fontId="4" fillId="5" borderId="59" xfId="1" applyFont="1" applyFill="1" applyBorder="1">
      <alignment vertical="center"/>
    </xf>
    <xf numFmtId="38" fontId="4" fillId="0" borderId="0" xfId="1" applyFont="1" applyBorder="1">
      <alignment vertical="center"/>
    </xf>
    <xf numFmtId="38" fontId="4" fillId="0" borderId="0" xfId="1" applyFont="1" applyFill="1" applyBorder="1">
      <alignment vertical="center"/>
    </xf>
    <xf numFmtId="0" fontId="4" fillId="0" borderId="8" xfId="0" applyFont="1" applyBorder="1">
      <alignment vertical="center"/>
    </xf>
    <xf numFmtId="0" fontId="4" fillId="0" borderId="14" xfId="0" applyFont="1" applyBorder="1">
      <alignment vertical="center"/>
    </xf>
    <xf numFmtId="0" fontId="4" fillId="6" borderId="62" xfId="0" applyFont="1" applyFill="1" applyBorder="1">
      <alignment vertical="center"/>
    </xf>
    <xf numFmtId="0" fontId="4" fillId="6" borderId="5" xfId="0" applyFont="1" applyFill="1" applyBorder="1">
      <alignment vertical="center"/>
    </xf>
    <xf numFmtId="0" fontId="4" fillId="6" borderId="14" xfId="0" applyFont="1" applyFill="1" applyBorder="1">
      <alignment vertical="center"/>
    </xf>
    <xf numFmtId="0" fontId="4" fillId="6" borderId="8" xfId="0" applyFont="1" applyFill="1" applyBorder="1">
      <alignment vertical="center"/>
    </xf>
    <xf numFmtId="0" fontId="4" fillId="5" borderId="39" xfId="0" applyFont="1" applyFill="1" applyBorder="1">
      <alignment vertical="center"/>
    </xf>
    <xf numFmtId="0" fontId="4" fillId="5" borderId="59" xfId="0" applyFont="1" applyFill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5" borderId="18" xfId="2" applyFill="1" applyBorder="1" applyAlignment="1">
      <alignment horizontal="center" vertical="center"/>
    </xf>
    <xf numFmtId="0" fontId="11" fillId="5" borderId="16" xfId="2" applyFill="1" applyBorder="1" applyAlignment="1">
      <alignment horizontal="center" vertical="center"/>
    </xf>
    <xf numFmtId="0" fontId="11" fillId="5" borderId="4" xfId="2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38" fontId="4" fillId="0" borderId="6" xfId="1" applyFont="1" applyBorder="1">
      <alignment vertical="center"/>
    </xf>
    <xf numFmtId="38" fontId="4" fillId="0" borderId="15" xfId="1" applyFont="1" applyBorder="1">
      <alignment vertical="center"/>
    </xf>
    <xf numFmtId="38" fontId="4" fillId="6" borderId="63" xfId="1" applyFont="1" applyFill="1" applyBorder="1">
      <alignment vertical="center"/>
    </xf>
    <xf numFmtId="38" fontId="4" fillId="6" borderId="6" xfId="1" applyFont="1" applyFill="1" applyBorder="1">
      <alignment vertical="center"/>
    </xf>
    <xf numFmtId="38" fontId="4" fillId="6" borderId="15" xfId="1" applyFont="1" applyFill="1" applyBorder="1">
      <alignment vertical="center"/>
    </xf>
    <xf numFmtId="38" fontId="4" fillId="0" borderId="9" xfId="1" applyFont="1" applyBorder="1">
      <alignment vertical="center"/>
    </xf>
    <xf numFmtId="38" fontId="4" fillId="6" borderId="9" xfId="1" applyFont="1" applyFill="1" applyBorder="1">
      <alignment vertical="center"/>
    </xf>
    <xf numFmtId="0" fontId="4" fillId="6" borderId="7" xfId="0" applyFont="1" applyFill="1" applyBorder="1">
      <alignment vertical="center"/>
    </xf>
    <xf numFmtId="38" fontId="4" fillId="6" borderId="53" xfId="1" applyFont="1" applyFill="1" applyBorder="1">
      <alignment vertical="center"/>
    </xf>
    <xf numFmtId="176" fontId="9" fillId="2" borderId="0" xfId="0" applyNumberFormat="1" applyFont="1" applyFill="1" applyAlignment="1">
      <alignment horizontal="centerContinuous" vertical="center"/>
    </xf>
    <xf numFmtId="0" fontId="8" fillId="2" borderId="0" xfId="0" applyFont="1" applyFill="1">
      <alignment vertical="center"/>
    </xf>
    <xf numFmtId="38" fontId="4" fillId="2" borderId="0" xfId="0" applyNumberFormat="1" applyFont="1" applyFill="1">
      <alignment vertical="center"/>
    </xf>
    <xf numFmtId="56" fontId="4" fillId="2" borderId="0" xfId="0" applyNumberFormat="1" applyFont="1" applyFill="1">
      <alignment vertical="center"/>
    </xf>
    <xf numFmtId="176" fontId="4" fillId="2" borderId="0" xfId="0" applyNumberFormat="1" applyFont="1" applyFill="1" applyAlignment="1">
      <alignment horizontal="centerContinuous" vertical="center"/>
    </xf>
    <xf numFmtId="0" fontId="9" fillId="2" borderId="0" xfId="0" applyFont="1" applyFill="1">
      <alignment vertical="center"/>
    </xf>
    <xf numFmtId="0" fontId="4" fillId="2" borderId="0" xfId="0" applyFont="1" applyFill="1" applyAlignment="1">
      <alignment horizontal="right" vertical="center"/>
    </xf>
    <xf numFmtId="177" fontId="4" fillId="2" borderId="0" xfId="0" applyNumberFormat="1" applyFont="1" applyFill="1">
      <alignment vertical="center"/>
    </xf>
    <xf numFmtId="0" fontId="9" fillId="2" borderId="64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distributed" vertical="center"/>
    </xf>
    <xf numFmtId="180" fontId="4" fillId="0" borderId="0" xfId="0" applyNumberFormat="1" applyFont="1">
      <alignment vertical="center"/>
    </xf>
    <xf numFmtId="14" fontId="4" fillId="0" borderId="0" xfId="0" applyNumberFormat="1" applyFont="1">
      <alignment vertical="center"/>
    </xf>
    <xf numFmtId="0" fontId="4" fillId="5" borderId="52" xfId="0" applyFont="1" applyFill="1" applyBorder="1" applyAlignment="1">
      <alignment horizontal="center" vertical="center"/>
    </xf>
    <xf numFmtId="176" fontId="4" fillId="5" borderId="59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179" fontId="4" fillId="0" borderId="16" xfId="0" applyNumberFormat="1" applyFont="1" applyBorder="1" applyAlignment="1">
      <alignment vertical="center" shrinkToFit="1"/>
    </xf>
    <xf numFmtId="179" fontId="4" fillId="0" borderId="1" xfId="0" applyNumberFormat="1" applyFont="1" applyBorder="1" applyAlignment="1">
      <alignment vertical="center" shrinkToFit="1"/>
    </xf>
    <xf numFmtId="179" fontId="4" fillId="0" borderId="17" xfId="0" applyNumberFormat="1" applyFont="1" applyBorder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9" fillId="2" borderId="0" xfId="0" applyFont="1" applyFill="1" applyAlignment="1">
      <alignment horizontal="center" vertical="center"/>
    </xf>
    <xf numFmtId="0" fontId="9" fillId="2" borderId="64" xfId="0" applyFont="1" applyFill="1" applyBorder="1" applyAlignment="1">
      <alignment horizontal="center" vertical="center"/>
    </xf>
    <xf numFmtId="0" fontId="4" fillId="5" borderId="7" xfId="0" applyFont="1" applyFill="1" applyBorder="1">
      <alignment vertical="center"/>
    </xf>
    <xf numFmtId="0" fontId="4" fillId="5" borderId="17" xfId="0" applyFont="1" applyFill="1" applyBorder="1">
      <alignment vertical="center"/>
    </xf>
    <xf numFmtId="56" fontId="4" fillId="4" borderId="16" xfId="0" applyNumberFormat="1" applyFont="1" applyFill="1" applyBorder="1" applyAlignment="1" applyProtection="1">
      <alignment vertical="center" shrinkToFit="1"/>
      <protection locked="0"/>
    </xf>
    <xf numFmtId="0" fontId="4" fillId="4" borderId="16" xfId="0" applyFont="1" applyFill="1" applyBorder="1" applyAlignment="1" applyProtection="1">
      <alignment vertical="center" shrinkToFit="1"/>
      <protection locked="0"/>
    </xf>
    <xf numFmtId="0" fontId="4" fillId="4" borderId="4" xfId="0" applyFont="1" applyFill="1" applyBorder="1" applyAlignment="1" applyProtection="1">
      <alignment vertical="center" shrinkToFit="1"/>
      <protection locked="0"/>
    </xf>
    <xf numFmtId="56" fontId="4" fillId="4" borderId="1" xfId="0" applyNumberFormat="1" applyFont="1" applyFill="1" applyBorder="1" applyAlignment="1" applyProtection="1">
      <alignment vertical="center" shrinkToFit="1"/>
      <protection locked="0"/>
    </xf>
    <xf numFmtId="0" fontId="4" fillId="4" borderId="1" xfId="0" applyFont="1" applyFill="1" applyBorder="1" applyAlignment="1" applyProtection="1">
      <alignment vertical="center" shrinkToFit="1"/>
      <protection locked="0"/>
    </xf>
    <xf numFmtId="0" fontId="4" fillId="4" borderId="6" xfId="0" applyFont="1" applyFill="1" applyBorder="1" applyAlignment="1" applyProtection="1">
      <alignment vertical="center" shrinkToFit="1"/>
      <protection locked="0"/>
    </xf>
    <xf numFmtId="56" fontId="4" fillId="4" borderId="17" xfId="0" applyNumberFormat="1" applyFont="1" applyFill="1" applyBorder="1" applyAlignment="1" applyProtection="1">
      <alignment vertical="center" shrinkToFit="1"/>
      <protection locked="0"/>
    </xf>
    <xf numFmtId="0" fontId="4" fillId="4" borderId="17" xfId="0" applyFont="1" applyFill="1" applyBorder="1" applyAlignment="1" applyProtection="1">
      <alignment vertical="center" shrinkToFit="1"/>
      <protection locked="0"/>
    </xf>
    <xf numFmtId="0" fontId="4" fillId="4" borderId="38" xfId="0" applyFont="1" applyFill="1" applyBorder="1" applyAlignment="1" applyProtection="1">
      <alignment vertical="center" shrinkToFit="1"/>
      <protection locked="0"/>
    </xf>
    <xf numFmtId="0" fontId="4" fillId="4" borderId="18" xfId="0" applyFont="1" applyFill="1" applyBorder="1" applyAlignment="1" applyProtection="1">
      <alignment horizontal="center" vertical="center" shrinkToFit="1"/>
      <protection locked="0"/>
    </xf>
    <xf numFmtId="176" fontId="4" fillId="4" borderId="19" xfId="0" applyNumberFormat="1" applyFont="1" applyFill="1" applyBorder="1" applyAlignment="1" applyProtection="1">
      <alignment horizontal="center" vertical="center" shrinkToFit="1"/>
      <protection locked="0"/>
    </xf>
    <xf numFmtId="177" fontId="4" fillId="4" borderId="39" xfId="0" applyNumberFormat="1" applyFont="1" applyFill="1" applyBorder="1" applyAlignment="1" applyProtection="1">
      <alignment horizontal="center" vertical="center" shrinkToFit="1"/>
      <protection locked="0"/>
    </xf>
    <xf numFmtId="177" fontId="4" fillId="4" borderId="40" xfId="0" applyNumberFormat="1" applyFont="1" applyFill="1" applyBorder="1" applyAlignment="1" applyProtection="1">
      <alignment horizontal="center" vertical="center" shrinkToFit="1"/>
      <protection locked="0"/>
    </xf>
    <xf numFmtId="0" fontId="4" fillId="4" borderId="8" xfId="0" applyFont="1" applyFill="1" applyBorder="1" applyAlignment="1" applyProtection="1">
      <alignment vertical="center" shrinkToFit="1"/>
      <protection locked="0"/>
    </xf>
    <xf numFmtId="38" fontId="4" fillId="4" borderId="9" xfId="1" applyFont="1" applyFill="1" applyBorder="1" applyAlignment="1" applyProtection="1">
      <alignment vertical="center" shrinkToFit="1"/>
      <protection locked="0"/>
    </xf>
    <xf numFmtId="0" fontId="4" fillId="4" borderId="5" xfId="0" applyFont="1" applyFill="1" applyBorder="1" applyAlignment="1" applyProtection="1">
      <alignment vertical="center" shrinkToFit="1"/>
      <protection locked="0"/>
    </xf>
    <xf numFmtId="38" fontId="4" fillId="4" borderId="6" xfId="1" applyFont="1" applyFill="1" applyBorder="1" applyAlignment="1" applyProtection="1">
      <alignment vertical="center" shrinkToFit="1"/>
      <protection locked="0"/>
    </xf>
    <xf numFmtId="0" fontId="4" fillId="4" borderId="14" xfId="0" applyFont="1" applyFill="1" applyBorder="1" applyAlignment="1" applyProtection="1">
      <alignment vertical="center" shrinkToFit="1"/>
      <protection locked="0"/>
    </xf>
    <xf numFmtId="38" fontId="4" fillId="4" borderId="15" xfId="1" applyFont="1" applyFill="1" applyBorder="1" applyAlignment="1" applyProtection="1">
      <alignment vertical="center" shrinkToFit="1"/>
      <protection locked="0"/>
    </xf>
    <xf numFmtId="38" fontId="4" fillId="0" borderId="52" xfId="0" applyNumberFormat="1" applyFont="1" applyBorder="1">
      <alignment vertical="center"/>
    </xf>
    <xf numFmtId="181" fontId="4" fillId="4" borderId="8" xfId="1" applyNumberFormat="1" applyFont="1" applyFill="1" applyBorder="1" applyAlignment="1" applyProtection="1">
      <alignment vertical="center" shrinkToFit="1"/>
      <protection locked="0"/>
    </xf>
    <xf numFmtId="181" fontId="4" fillId="4" borderId="5" xfId="1" applyNumberFormat="1" applyFont="1" applyFill="1" applyBorder="1" applyAlignment="1" applyProtection="1">
      <alignment vertical="center" shrinkToFit="1"/>
      <protection locked="0"/>
    </xf>
    <xf numFmtId="181" fontId="4" fillId="4" borderId="14" xfId="1" applyNumberFormat="1" applyFont="1" applyFill="1" applyBorder="1" applyAlignment="1" applyProtection="1">
      <alignment vertical="center" shrinkToFit="1"/>
      <protection locked="0"/>
    </xf>
    <xf numFmtId="181" fontId="7" fillId="0" borderId="51" xfId="0" applyNumberFormat="1" applyFont="1" applyBorder="1">
      <alignment vertical="center"/>
    </xf>
    <xf numFmtId="181" fontId="4" fillId="0" borderId="35" xfId="0" applyNumberFormat="1" applyFont="1" applyBorder="1" applyAlignment="1">
      <alignment vertical="center" shrinkToFit="1"/>
    </xf>
    <xf numFmtId="181" fontId="4" fillId="0" borderId="31" xfId="0" applyNumberFormat="1" applyFont="1" applyBorder="1" applyAlignment="1">
      <alignment vertical="center" shrinkToFit="1"/>
    </xf>
    <xf numFmtId="181" fontId="4" fillId="0" borderId="36" xfId="0" applyNumberFormat="1" applyFont="1" applyBorder="1" applyAlignment="1">
      <alignment vertical="center" shrinkToFit="1"/>
    </xf>
    <xf numFmtId="0" fontId="4" fillId="0" borderId="1" xfId="0" applyFont="1" applyBorder="1">
      <alignment vertical="center"/>
    </xf>
    <xf numFmtId="176" fontId="9" fillId="2" borderId="0" xfId="0" applyNumberFormat="1" applyFont="1" applyFill="1" applyAlignment="1">
      <alignment horizontal="centerContinuous" vertical="center" shrinkToFit="1"/>
    </xf>
    <xf numFmtId="0" fontId="9" fillId="2" borderId="0" xfId="0" applyFont="1" applyFill="1" applyAlignment="1">
      <alignment horizontal="centerContinuous" vertical="center" shrinkToFit="1"/>
    </xf>
    <xf numFmtId="0" fontId="4" fillId="0" borderId="3" xfId="0" applyFont="1" applyBorder="1" applyAlignment="1">
      <alignment vertical="center" shrinkToFit="1"/>
    </xf>
    <xf numFmtId="0" fontId="4" fillId="0" borderId="5" xfId="0" applyFont="1" applyBorder="1" applyAlignment="1">
      <alignment vertical="center" shrinkToFit="1"/>
    </xf>
    <xf numFmtId="0" fontId="4" fillId="0" borderId="7" xfId="0" applyFont="1" applyBorder="1" applyAlignment="1">
      <alignment vertical="center" shrinkToFit="1"/>
    </xf>
    <xf numFmtId="0" fontId="4" fillId="0" borderId="37" xfId="0" applyFont="1" applyBorder="1" applyAlignment="1">
      <alignment vertical="center" shrinkToFit="1"/>
    </xf>
    <xf numFmtId="0" fontId="4" fillId="0" borderId="2" xfId="0" applyFont="1" applyBorder="1" applyAlignment="1">
      <alignment vertical="center" shrinkToFit="1"/>
    </xf>
    <xf numFmtId="181" fontId="4" fillId="0" borderId="1" xfId="0" applyNumberFormat="1" applyFont="1" applyBorder="1" applyAlignment="1">
      <alignment vertical="center" shrinkToFit="1"/>
    </xf>
    <xf numFmtId="181" fontId="4" fillId="0" borderId="52" xfId="0" applyNumberFormat="1" applyFont="1" applyBorder="1" applyAlignment="1">
      <alignment vertical="center" shrinkToFit="1"/>
    </xf>
    <xf numFmtId="181" fontId="4" fillId="0" borderId="54" xfId="0" applyNumberFormat="1" applyFont="1" applyBorder="1" applyAlignment="1">
      <alignment vertical="center" shrinkToFit="1"/>
    </xf>
    <xf numFmtId="0" fontId="4" fillId="5" borderId="10" xfId="0" applyFont="1" applyFill="1" applyBorder="1">
      <alignment vertical="center"/>
    </xf>
    <xf numFmtId="0" fontId="4" fillId="5" borderId="45" xfId="0" applyFont="1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/>
    </xf>
    <xf numFmtId="0" fontId="4" fillId="5" borderId="46" xfId="0" applyFont="1" applyFill="1" applyBorder="1" applyAlignment="1">
      <alignment horizontal="center" vertical="center"/>
    </xf>
    <xf numFmtId="38" fontId="4" fillId="4" borderId="1" xfId="0" applyNumberFormat="1" applyFont="1" applyFill="1" applyBorder="1" applyAlignment="1" applyProtection="1">
      <alignment vertical="center" shrinkToFit="1"/>
      <protection locked="0"/>
    </xf>
    <xf numFmtId="38" fontId="4" fillId="4" borderId="54" xfId="0" applyNumberFormat="1" applyFont="1" applyFill="1" applyBorder="1" applyAlignment="1" applyProtection="1">
      <alignment vertical="center" shrinkToFit="1"/>
      <protection locked="0"/>
    </xf>
    <xf numFmtId="0" fontId="10" fillId="0" borderId="1" xfId="0" applyFont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vertical="center" shrinkToFit="1"/>
    </xf>
    <xf numFmtId="0" fontId="4" fillId="0" borderId="54" xfId="0" applyFont="1" applyBorder="1" applyAlignment="1">
      <alignment vertical="center" shrinkToFit="1"/>
    </xf>
    <xf numFmtId="0" fontId="4" fillId="0" borderId="52" xfId="0" applyFont="1" applyBorder="1" applyAlignment="1">
      <alignment horizontal="center" vertical="center" shrinkToFit="1"/>
    </xf>
    <xf numFmtId="181" fontId="4" fillId="0" borderId="52" xfId="1" applyNumberFormat="1" applyFont="1" applyBorder="1" applyAlignment="1">
      <alignment vertical="center" shrinkToFit="1"/>
    </xf>
    <xf numFmtId="176" fontId="9" fillId="2" borderId="0" xfId="0" applyNumberFormat="1" applyFont="1" applyFill="1" applyAlignment="1">
      <alignment vertical="center" shrinkToFit="1"/>
    </xf>
    <xf numFmtId="177" fontId="4" fillId="2" borderId="0" xfId="0" applyNumberFormat="1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177" fontId="4" fillId="2" borderId="0" xfId="0" applyNumberFormat="1" applyFont="1" applyFill="1" applyAlignment="1">
      <alignment horizontal="center" vertical="center" shrinkToFit="1"/>
    </xf>
    <xf numFmtId="38" fontId="4" fillId="0" borderId="1" xfId="0" applyNumberFormat="1" applyFont="1" applyBorder="1" applyAlignment="1">
      <alignment vertical="center" shrinkToFit="1"/>
    </xf>
    <xf numFmtId="38" fontId="4" fillId="0" borderId="54" xfId="0" applyNumberFormat="1" applyFont="1" applyBorder="1" applyAlignment="1">
      <alignment vertical="center" shrinkToFit="1"/>
    </xf>
    <xf numFmtId="38" fontId="4" fillId="0" borderId="52" xfId="1" applyFont="1" applyBorder="1" applyAlignment="1">
      <alignment vertical="center" shrinkToFit="1"/>
    </xf>
    <xf numFmtId="38" fontId="4" fillId="0" borderId="0" xfId="0" applyNumberFormat="1" applyFont="1">
      <alignment vertical="center"/>
    </xf>
    <xf numFmtId="0" fontId="4" fillId="4" borderId="52" xfId="0" applyFont="1" applyFill="1" applyBorder="1" applyAlignment="1" applyProtection="1">
      <alignment horizontal="center" vertical="center"/>
      <protection locked="0"/>
    </xf>
    <xf numFmtId="0" fontId="4" fillId="0" borderId="52" xfId="0" applyFont="1" applyBorder="1">
      <alignment vertical="center"/>
    </xf>
    <xf numFmtId="38" fontId="4" fillId="0" borderId="52" xfId="1" applyFont="1" applyFill="1" applyBorder="1">
      <alignment vertical="center"/>
    </xf>
    <xf numFmtId="0" fontId="4" fillId="0" borderId="54" xfId="0" applyFont="1" applyBorder="1">
      <alignment vertical="center"/>
    </xf>
    <xf numFmtId="38" fontId="4" fillId="0" borderId="54" xfId="1" applyFont="1" applyFill="1" applyBorder="1">
      <alignment vertical="center"/>
    </xf>
    <xf numFmtId="0" fontId="4" fillId="6" borderId="58" xfId="0" applyFont="1" applyFill="1" applyBorder="1">
      <alignment vertical="center"/>
    </xf>
    <xf numFmtId="38" fontId="4" fillId="6" borderId="52" xfId="1" applyFont="1" applyFill="1" applyBorder="1">
      <alignment vertical="center"/>
    </xf>
    <xf numFmtId="0" fontId="4" fillId="6" borderId="1" xfId="0" applyFont="1" applyFill="1" applyBorder="1">
      <alignment vertical="center"/>
    </xf>
    <xf numFmtId="0" fontId="4" fillId="6" borderId="54" xfId="0" applyFont="1" applyFill="1" applyBorder="1">
      <alignment vertical="center"/>
    </xf>
    <xf numFmtId="38" fontId="4" fillId="6" borderId="58" xfId="1" applyFont="1" applyFill="1" applyBorder="1">
      <alignment vertical="center"/>
    </xf>
    <xf numFmtId="38" fontId="4" fillId="6" borderId="65" xfId="1" applyFont="1" applyFill="1" applyBorder="1">
      <alignment vertical="center"/>
    </xf>
    <xf numFmtId="0" fontId="4" fillId="0" borderId="58" xfId="0" applyFont="1" applyBorder="1">
      <alignment vertical="center"/>
    </xf>
    <xf numFmtId="38" fontId="4" fillId="0" borderId="58" xfId="1" applyFont="1" applyFill="1" applyBorder="1">
      <alignment vertical="center"/>
    </xf>
    <xf numFmtId="38" fontId="4" fillId="0" borderId="65" xfId="1" applyFont="1" applyFill="1" applyBorder="1">
      <alignment vertical="center"/>
    </xf>
    <xf numFmtId="0" fontId="4" fillId="6" borderId="17" xfId="0" applyFont="1" applyFill="1" applyBorder="1">
      <alignment vertical="center"/>
    </xf>
    <xf numFmtId="38" fontId="4" fillId="6" borderId="51" xfId="1" applyFont="1" applyFill="1" applyBorder="1">
      <alignment vertical="center"/>
    </xf>
    <xf numFmtId="0" fontId="4" fillId="0" borderId="16" xfId="0" applyFont="1" applyBorder="1">
      <alignment vertical="center"/>
    </xf>
    <xf numFmtId="38" fontId="4" fillId="0" borderId="56" xfId="1" applyFont="1" applyFill="1" applyBorder="1">
      <alignment vertical="center"/>
    </xf>
    <xf numFmtId="38" fontId="4" fillId="0" borderId="16" xfId="1" applyFont="1" applyFill="1" applyBorder="1">
      <alignment vertical="center"/>
    </xf>
    <xf numFmtId="0" fontId="4" fillId="0" borderId="16" xfId="1" applyNumberFormat="1" applyFont="1" applyFill="1" applyBorder="1" applyAlignment="1">
      <alignment horizontal="center" vertical="center"/>
    </xf>
    <xf numFmtId="0" fontId="4" fillId="0" borderId="4" xfId="1" applyNumberFormat="1" applyFont="1" applyFill="1" applyBorder="1" applyAlignment="1">
      <alignment horizontal="left" vertical="center"/>
    </xf>
    <xf numFmtId="38" fontId="4" fillId="0" borderId="1" xfId="1" applyFont="1" applyFill="1" applyBorder="1">
      <alignment vertical="center"/>
    </xf>
    <xf numFmtId="0" fontId="4" fillId="0" borderId="1" xfId="1" applyNumberFormat="1" applyFont="1" applyFill="1" applyBorder="1" applyAlignment="1">
      <alignment horizontal="center" vertical="center"/>
    </xf>
    <xf numFmtId="0" fontId="4" fillId="0" borderId="6" xfId="1" applyNumberFormat="1" applyFont="1" applyFill="1" applyBorder="1" applyAlignment="1">
      <alignment horizontal="left" vertical="center"/>
    </xf>
    <xf numFmtId="0" fontId="4" fillId="0" borderId="54" xfId="1" applyNumberFormat="1" applyFont="1" applyFill="1" applyBorder="1" applyAlignment="1">
      <alignment horizontal="center" vertical="center"/>
    </xf>
    <xf numFmtId="0" fontId="4" fillId="0" borderId="15" xfId="1" applyNumberFormat="1" applyFont="1" applyFill="1" applyBorder="1" applyAlignment="1">
      <alignment horizontal="left" vertical="center"/>
    </xf>
    <xf numFmtId="0" fontId="4" fillId="6" borderId="58" xfId="1" applyNumberFormat="1" applyFont="1" applyFill="1" applyBorder="1" applyAlignment="1">
      <alignment horizontal="center" vertical="center"/>
    </xf>
    <xf numFmtId="0" fontId="4" fillId="6" borderId="63" xfId="1" applyNumberFormat="1" applyFont="1" applyFill="1" applyBorder="1" applyAlignment="1">
      <alignment horizontal="left" vertical="center"/>
    </xf>
    <xf numFmtId="38" fontId="4" fillId="6" borderId="1" xfId="1" applyFont="1" applyFill="1" applyBorder="1">
      <alignment vertical="center"/>
    </xf>
    <xf numFmtId="0" fontId="4" fillId="6" borderId="52" xfId="1" applyNumberFormat="1" applyFont="1" applyFill="1" applyBorder="1" applyAlignment="1">
      <alignment horizontal="center" vertical="center"/>
    </xf>
    <xf numFmtId="0" fontId="4" fillId="6" borderId="9" xfId="1" applyNumberFormat="1" applyFont="1" applyFill="1" applyBorder="1" applyAlignment="1">
      <alignment horizontal="left" vertical="center"/>
    </xf>
    <xf numFmtId="38" fontId="4" fillId="6" borderId="54" xfId="1" applyFont="1" applyFill="1" applyBorder="1">
      <alignment vertical="center"/>
    </xf>
    <xf numFmtId="0" fontId="4" fillId="6" borderId="65" xfId="1" applyNumberFormat="1" applyFont="1" applyFill="1" applyBorder="1" applyAlignment="1">
      <alignment horizontal="center" vertical="center"/>
    </xf>
    <xf numFmtId="0" fontId="4" fillId="6" borderId="66" xfId="1" applyNumberFormat="1" applyFont="1" applyFill="1" applyBorder="1" applyAlignment="1">
      <alignment horizontal="left" vertical="center"/>
    </xf>
    <xf numFmtId="0" fontId="4" fillId="0" borderId="62" xfId="0" applyFont="1" applyBorder="1">
      <alignment vertical="center"/>
    </xf>
    <xf numFmtId="0" fontId="4" fillId="0" borderId="58" xfId="1" applyNumberFormat="1" applyFont="1" applyFill="1" applyBorder="1" applyAlignment="1">
      <alignment horizontal="center" vertical="center"/>
    </xf>
    <xf numFmtId="0" fontId="4" fillId="0" borderId="63" xfId="1" applyNumberFormat="1" applyFont="1" applyFill="1" applyBorder="1" applyAlignment="1">
      <alignment horizontal="left" vertical="center"/>
    </xf>
    <xf numFmtId="0" fontId="4" fillId="0" borderId="52" xfId="1" applyNumberFormat="1" applyFont="1" applyFill="1" applyBorder="1" applyAlignment="1">
      <alignment horizontal="center" vertical="center"/>
    </xf>
    <xf numFmtId="0" fontId="4" fillId="0" borderId="9" xfId="1" applyNumberFormat="1" applyFont="1" applyFill="1" applyBorder="1" applyAlignment="1">
      <alignment horizontal="left" vertical="center"/>
    </xf>
    <xf numFmtId="0" fontId="4" fillId="0" borderId="65" xfId="1" applyNumberFormat="1" applyFont="1" applyFill="1" applyBorder="1" applyAlignment="1">
      <alignment horizontal="center" vertical="center"/>
    </xf>
    <xf numFmtId="0" fontId="4" fillId="0" borderId="66" xfId="1" applyNumberFormat="1" applyFont="1" applyFill="1" applyBorder="1" applyAlignment="1">
      <alignment horizontal="left" vertical="center"/>
    </xf>
    <xf numFmtId="0" fontId="4" fillId="0" borderId="17" xfId="0" applyFont="1" applyBorder="1">
      <alignment vertical="center"/>
    </xf>
    <xf numFmtId="38" fontId="4" fillId="0" borderId="51" xfId="1" applyFont="1" applyFill="1" applyBorder="1">
      <alignment vertical="center"/>
    </xf>
    <xf numFmtId="38" fontId="4" fillId="0" borderId="17" xfId="1" applyFont="1" applyFill="1" applyBorder="1">
      <alignment vertical="center"/>
    </xf>
    <xf numFmtId="0" fontId="4" fillId="0" borderId="51" xfId="1" applyNumberFormat="1" applyFont="1" applyFill="1" applyBorder="1" applyAlignment="1">
      <alignment horizontal="center" vertical="center"/>
    </xf>
    <xf numFmtId="0" fontId="4" fillId="0" borderId="13" xfId="1" applyNumberFormat="1" applyFont="1" applyFill="1" applyBorder="1" applyAlignment="1">
      <alignment horizontal="left" vertical="center"/>
    </xf>
    <xf numFmtId="0" fontId="4" fillId="5" borderId="47" xfId="0" applyFont="1" applyFill="1" applyBorder="1" applyAlignment="1">
      <alignment horizontal="center" vertical="center"/>
    </xf>
    <xf numFmtId="181" fontId="4" fillId="0" borderId="48" xfId="0" applyNumberFormat="1" applyFont="1" applyBorder="1" applyAlignment="1">
      <alignment vertical="center" shrinkToFit="1"/>
    </xf>
    <xf numFmtId="181" fontId="4" fillId="0" borderId="49" xfId="0" applyNumberFormat="1" applyFont="1" applyBorder="1" applyAlignment="1">
      <alignment vertical="center" shrinkToFit="1"/>
    </xf>
    <xf numFmtId="0" fontId="4" fillId="0" borderId="68" xfId="0" applyFont="1" applyBorder="1" applyAlignment="1">
      <alignment vertical="center" shrinkToFit="1"/>
    </xf>
    <xf numFmtId="181" fontId="4" fillId="0" borderId="67" xfId="0" applyNumberFormat="1" applyFont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181" fontId="7" fillId="2" borderId="0" xfId="0" applyNumberFormat="1" applyFont="1" applyFill="1" applyAlignment="1">
      <alignment vertical="center" shrinkToFit="1"/>
    </xf>
    <xf numFmtId="0" fontId="15" fillId="2" borderId="0" xfId="0" applyFont="1" applyFill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3" fillId="3" borderId="42" xfId="0" applyFont="1" applyFill="1" applyBorder="1" applyAlignment="1">
      <alignment vertical="center" wrapText="1"/>
    </xf>
    <xf numFmtId="0" fontId="3" fillId="3" borderId="42" xfId="0" applyFont="1" applyFill="1" applyBorder="1">
      <alignment vertical="center"/>
    </xf>
    <xf numFmtId="0" fontId="3" fillId="3" borderId="34" xfId="0" applyFont="1" applyFill="1" applyBorder="1">
      <alignment vertical="center"/>
    </xf>
    <xf numFmtId="0" fontId="3" fillId="3" borderId="28" xfId="0" applyFont="1" applyFill="1" applyBorder="1" applyAlignment="1">
      <alignment vertical="center" wrapText="1"/>
    </xf>
    <xf numFmtId="0" fontId="3" fillId="3" borderId="34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 shrinkToFit="1"/>
    </xf>
    <xf numFmtId="0" fontId="4" fillId="4" borderId="1" xfId="0" applyFont="1" applyFill="1" applyBorder="1" applyAlignment="1" applyProtection="1">
      <alignment vertical="center" shrinkToFit="1"/>
      <protection locked="0"/>
    </xf>
    <xf numFmtId="0" fontId="4" fillId="0" borderId="52" xfId="0" applyFont="1" applyBorder="1">
      <alignment vertical="center"/>
    </xf>
    <xf numFmtId="0" fontId="4" fillId="4" borderId="54" xfId="0" applyFont="1" applyFill="1" applyBorder="1" applyAlignment="1" applyProtection="1">
      <alignment vertical="center" shrinkToFit="1"/>
      <protection locked="0"/>
    </xf>
    <xf numFmtId="177" fontId="4" fillId="2" borderId="0" xfId="0" applyNumberFormat="1" applyFont="1" applyFill="1" applyAlignment="1">
      <alignment horizontal="center" vertical="center" shrinkToFit="1"/>
    </xf>
    <xf numFmtId="0" fontId="4" fillId="4" borderId="0" xfId="0" applyFont="1" applyFill="1" applyAlignment="1" applyProtection="1">
      <alignment horizontal="left" vertical="center" shrinkToFit="1"/>
      <protection locked="0"/>
    </xf>
    <xf numFmtId="38" fontId="9" fillId="2" borderId="64" xfId="1" applyFont="1" applyFill="1" applyBorder="1" applyAlignment="1">
      <alignment vertical="center" shrinkToFit="1"/>
    </xf>
    <xf numFmtId="0" fontId="4" fillId="4" borderId="0" xfId="0" applyFont="1" applyFill="1" applyProtection="1">
      <alignment vertical="center"/>
      <protection locked="0"/>
    </xf>
    <xf numFmtId="0" fontId="4" fillId="5" borderId="1" xfId="0" applyFont="1" applyFill="1" applyBorder="1" applyAlignment="1">
      <alignment horizontal="center" vertical="center"/>
    </xf>
    <xf numFmtId="0" fontId="4" fillId="5" borderId="60" xfId="0" applyFont="1" applyFill="1" applyBorder="1" applyAlignment="1">
      <alignment horizontal="center" vertical="center" wrapText="1"/>
    </xf>
    <xf numFmtId="0" fontId="4" fillId="5" borderId="61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56" xfId="0" applyFont="1" applyFill="1" applyBorder="1" applyAlignment="1">
      <alignment horizontal="center" vertical="center" wrapText="1"/>
    </xf>
    <xf numFmtId="0" fontId="4" fillId="5" borderId="57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 wrapText="1"/>
    </xf>
    <xf numFmtId="0" fontId="4" fillId="5" borderId="59" xfId="0" applyFont="1" applyFill="1" applyBorder="1" applyAlignment="1">
      <alignment horizontal="center" vertical="center"/>
    </xf>
    <xf numFmtId="0" fontId="4" fillId="5" borderId="61" xfId="0" applyFont="1" applyFill="1" applyBorder="1" applyAlignment="1">
      <alignment horizontal="center" vertical="center" wrapText="1"/>
    </xf>
    <xf numFmtId="181" fontId="7" fillId="0" borderId="13" xfId="0" applyNumberFormat="1" applyFont="1" applyBorder="1">
      <alignment vertical="center"/>
    </xf>
    <xf numFmtId="181" fontId="4" fillId="4" borderId="48" xfId="1" applyNumberFormat="1" applyFont="1" applyFill="1" applyBorder="1" applyAlignment="1" applyProtection="1">
      <alignment vertical="center" shrinkToFit="1"/>
      <protection locked="0"/>
    </xf>
    <xf numFmtId="181" fontId="4" fillId="4" borderId="49" xfId="1" applyNumberFormat="1" applyFont="1" applyFill="1" applyBorder="1" applyAlignment="1" applyProtection="1">
      <alignment vertical="center" shrinkToFit="1"/>
      <protection locked="0"/>
    </xf>
    <xf numFmtId="181" fontId="4" fillId="4" borderId="50" xfId="1" applyNumberFormat="1" applyFont="1" applyFill="1" applyBorder="1" applyAlignment="1" applyProtection="1">
      <alignment vertical="center" shrinkToFit="1"/>
      <protection locked="0"/>
    </xf>
    <xf numFmtId="181" fontId="4" fillId="0" borderId="30" xfId="1" applyNumberFormat="1" applyFont="1" applyBorder="1">
      <alignment vertical="center"/>
    </xf>
    <xf numFmtId="181" fontId="4" fillId="0" borderId="31" xfId="1" applyNumberFormat="1" applyFont="1" applyBorder="1">
      <alignment vertical="center"/>
    </xf>
    <xf numFmtId="181" fontId="4" fillId="0" borderId="36" xfId="1" applyNumberFormat="1" applyFont="1" applyBorder="1">
      <alignment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390525</xdr:colOff>
      <xdr:row>8</xdr:row>
      <xdr:rowOff>171450</xdr:rowOff>
    </xdr:from>
    <xdr:to>
      <xdr:col>7</xdr:col>
      <xdr:colOff>100725</xdr:colOff>
      <xdr:row>10</xdr:row>
      <xdr:rowOff>25500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15C3736-EFAE-4C1D-87EC-EF9E823551F4}"/>
            </a:ext>
          </a:extLst>
        </xdr:cNvPr>
        <xdr:cNvSpPr/>
      </xdr:nvSpPr>
      <xdr:spPr>
        <a:xfrm>
          <a:off x="3886200" y="1676400"/>
          <a:ext cx="396000" cy="216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104775</xdr:colOff>
      <xdr:row>13</xdr:row>
      <xdr:rowOff>9524</xdr:rowOff>
    </xdr:from>
    <xdr:to>
      <xdr:col>9</xdr:col>
      <xdr:colOff>558375</xdr:colOff>
      <xdr:row>48</xdr:row>
      <xdr:rowOff>2024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FF89E83-8550-4E2D-A242-929162AAC720}"/>
            </a:ext>
          </a:extLst>
        </xdr:cNvPr>
        <xdr:cNvSpPr txBox="1"/>
      </xdr:nvSpPr>
      <xdr:spPr>
        <a:xfrm>
          <a:off x="171450" y="2466974"/>
          <a:ext cx="5940000" cy="6660000"/>
        </a:xfrm>
        <a:prstGeom prst="roundRect">
          <a:avLst>
            <a:gd name="adj" fmla="val 3456"/>
          </a:avLst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≪シートとは？≫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データの入力、計算処理を行う画面のことです。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各資料作成のため、このファイルには６つのシートを使用しています。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シートは画面下部の見出し（タブ）を選択することで、切り替えができます。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この写真は、「２ 出納簿（入力用）」が選択されている状態。</a:t>
          </a:r>
        </a:p>
      </xdr:txBody>
    </xdr:sp>
    <xdr:clientData/>
  </xdr:twoCellAnchor>
  <xdr:twoCellAnchor editAs="oneCell">
    <xdr:from>
      <xdr:col>1</xdr:col>
      <xdr:colOff>458832</xdr:colOff>
      <xdr:row>19</xdr:row>
      <xdr:rowOff>161925</xdr:rowOff>
    </xdr:from>
    <xdr:to>
      <xdr:col>9</xdr:col>
      <xdr:colOff>204318</xdr:colOff>
      <xdr:row>44</xdr:row>
      <xdr:rowOff>66675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580EA45A-61F7-4E94-96D1-B2BC7D9CA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5507" y="3762375"/>
          <a:ext cx="5231886" cy="466725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2</xdr:col>
      <xdr:colOff>285750</xdr:colOff>
      <xdr:row>42</xdr:row>
      <xdr:rowOff>104775</xdr:rowOff>
    </xdr:from>
    <xdr:to>
      <xdr:col>7</xdr:col>
      <xdr:colOff>285750</xdr:colOff>
      <xdr:row>45</xdr:row>
      <xdr:rowOff>28575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257E2B3B-1712-43EF-ABAD-4434C5011715}"/>
            </a:ext>
          </a:extLst>
        </xdr:cNvPr>
        <xdr:cNvSpPr/>
      </xdr:nvSpPr>
      <xdr:spPr>
        <a:xfrm>
          <a:off x="1038225" y="8086725"/>
          <a:ext cx="3429000" cy="495300"/>
        </a:xfrm>
        <a:prstGeom prst="rect">
          <a:avLst/>
        </a:prstGeom>
        <a:noFill/>
        <a:ln w="28575">
          <a:solidFill>
            <a:schemeClr val="accent2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123825</xdr:colOff>
      <xdr:row>61</xdr:row>
      <xdr:rowOff>85725</xdr:rowOff>
    </xdr:from>
    <xdr:to>
      <xdr:col>9</xdr:col>
      <xdr:colOff>577425</xdr:colOff>
      <xdr:row>79</xdr:row>
      <xdr:rowOff>149475</xdr:rowOff>
    </xdr:to>
    <xdr:grpSp>
      <xdr:nvGrpSpPr>
        <xdr:cNvPr id="16" name="グループ化 15">
          <a:extLst>
            <a:ext uri="{FF2B5EF4-FFF2-40B4-BE49-F238E27FC236}">
              <a16:creationId xmlns:a16="http://schemas.microsoft.com/office/drawing/2014/main" id="{A2E8C0E3-071F-47F0-AF12-C565A4A8B5F9}"/>
            </a:ext>
          </a:extLst>
        </xdr:cNvPr>
        <xdr:cNvGrpSpPr/>
      </xdr:nvGrpSpPr>
      <xdr:grpSpPr>
        <a:xfrm>
          <a:off x="190500" y="11620500"/>
          <a:ext cx="5940000" cy="3492750"/>
          <a:chOff x="190500" y="12725400"/>
          <a:chExt cx="5940000" cy="3492750"/>
        </a:xfrm>
      </xdr:grpSpPr>
      <xdr:pic>
        <xdr:nvPicPr>
          <xdr:cNvPr id="11" name="図 10">
            <a:extLst>
              <a:ext uri="{FF2B5EF4-FFF2-40B4-BE49-F238E27FC236}">
                <a16:creationId xmlns:a16="http://schemas.microsoft.com/office/drawing/2014/main" id="{EB2FBD95-45FA-4725-A686-FC98B17EE73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7607"/>
          <a:stretch/>
        </xdr:blipFill>
        <xdr:spPr>
          <a:xfrm>
            <a:off x="190500" y="12725400"/>
            <a:ext cx="5940000" cy="2852708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4DDDC380-1892-44C2-B631-AB2C4B466A4F}"/>
              </a:ext>
            </a:extLst>
          </xdr:cNvPr>
          <xdr:cNvSpPr/>
        </xdr:nvSpPr>
        <xdr:spPr>
          <a:xfrm>
            <a:off x="190500" y="14573250"/>
            <a:ext cx="257175" cy="828675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" name="吹き出し: 四角形 14">
            <a:extLst>
              <a:ext uri="{FF2B5EF4-FFF2-40B4-BE49-F238E27FC236}">
                <a16:creationId xmlns:a16="http://schemas.microsoft.com/office/drawing/2014/main" id="{C479763F-C8FC-4720-90AE-D50A57B69E5F}"/>
              </a:ext>
            </a:extLst>
          </xdr:cNvPr>
          <xdr:cNvSpPr/>
        </xdr:nvSpPr>
        <xdr:spPr>
          <a:xfrm>
            <a:off x="512550" y="15678150"/>
            <a:ext cx="5295900" cy="540000"/>
          </a:xfrm>
          <a:prstGeom prst="wedgeRectCallout">
            <a:avLst>
              <a:gd name="adj1" fmla="val -47272"/>
              <a:gd name="adj2" fmla="val -99840"/>
            </a:avLst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　表の空白部分を非表示とするため、行の「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16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」から「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19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」を複数選択</a:t>
            </a:r>
            <a:endParaRPr kumimoji="1" lang="en-US" altLang="ja-JP" sz="12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（ドラッグ）した状態。</a:t>
            </a:r>
          </a:p>
        </xdr:txBody>
      </xdr:sp>
    </xdr:grpSp>
    <xdr:clientData/>
  </xdr:twoCellAnchor>
  <xdr:twoCellAnchor>
    <xdr:from>
      <xdr:col>1</xdr:col>
      <xdr:colOff>104775</xdr:colOff>
      <xdr:row>84</xdr:row>
      <xdr:rowOff>85725</xdr:rowOff>
    </xdr:from>
    <xdr:to>
      <xdr:col>9</xdr:col>
      <xdr:colOff>577425</xdr:colOff>
      <xdr:row>100</xdr:row>
      <xdr:rowOff>152400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47206607-2F6A-4911-9E3F-54D2AB800A1C}"/>
            </a:ext>
          </a:extLst>
        </xdr:cNvPr>
        <xdr:cNvGrpSpPr/>
      </xdr:nvGrpSpPr>
      <xdr:grpSpPr>
        <a:xfrm>
          <a:off x="171450" y="16002000"/>
          <a:ext cx="5959050" cy="3114675"/>
          <a:chOff x="171450" y="16011525"/>
          <a:chExt cx="5959050" cy="3114675"/>
        </a:xfrm>
      </xdr:grpSpPr>
      <xdr:pic>
        <xdr:nvPicPr>
          <xdr:cNvPr id="18" name="図 17">
            <a:extLst>
              <a:ext uri="{FF2B5EF4-FFF2-40B4-BE49-F238E27FC236}">
                <a16:creationId xmlns:a16="http://schemas.microsoft.com/office/drawing/2014/main" id="{E04B2013-24CB-4552-B7D0-96333A0E19D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90500" y="16011525"/>
            <a:ext cx="1276350" cy="2640724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20" name="図 19">
            <a:extLst>
              <a:ext uri="{FF2B5EF4-FFF2-40B4-BE49-F238E27FC236}">
                <a16:creationId xmlns:a16="http://schemas.microsoft.com/office/drawing/2014/main" id="{B3004F58-D023-4213-9D6F-3B9EB04B0E9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21490" r="39284"/>
          <a:stretch/>
        </xdr:blipFill>
        <xdr:spPr>
          <a:xfrm>
            <a:off x="1897800" y="16011525"/>
            <a:ext cx="4232700" cy="2609850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21" name="矢印: 下 20">
            <a:extLst>
              <a:ext uri="{FF2B5EF4-FFF2-40B4-BE49-F238E27FC236}">
                <a16:creationId xmlns:a16="http://schemas.microsoft.com/office/drawing/2014/main" id="{A111C7D7-D8D3-4BCE-8A12-AE33D1AEDE62}"/>
              </a:ext>
            </a:extLst>
          </xdr:cNvPr>
          <xdr:cNvSpPr/>
        </xdr:nvSpPr>
        <xdr:spPr>
          <a:xfrm rot="16200000">
            <a:off x="1495425" y="16954500"/>
            <a:ext cx="371475" cy="504825"/>
          </a:xfrm>
          <a:prstGeom prst="downArrow">
            <a:avLst/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F772F1B5-9388-4DC5-B4EF-7F37FF28BAB6}"/>
              </a:ext>
            </a:extLst>
          </xdr:cNvPr>
          <xdr:cNvSpPr/>
        </xdr:nvSpPr>
        <xdr:spPr>
          <a:xfrm>
            <a:off x="171450" y="17554575"/>
            <a:ext cx="1304925" cy="190500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3" name="吹き出し: 四角形 22">
            <a:extLst>
              <a:ext uri="{FF2B5EF4-FFF2-40B4-BE49-F238E27FC236}">
                <a16:creationId xmlns:a16="http://schemas.microsoft.com/office/drawing/2014/main" id="{8801E80C-1A68-4184-A30E-6EEF01D6895D}"/>
              </a:ext>
            </a:extLst>
          </xdr:cNvPr>
          <xdr:cNvSpPr/>
        </xdr:nvSpPr>
        <xdr:spPr>
          <a:xfrm>
            <a:off x="1905000" y="18697575"/>
            <a:ext cx="4210050" cy="428625"/>
          </a:xfrm>
          <a:prstGeom prst="wedgeRectCallout">
            <a:avLst>
              <a:gd name="adj1" fmla="val -44580"/>
              <a:gd name="adj2" fmla="val -117500"/>
            </a:avLst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選択した行が非表示となり、表の空白部分が隠れた状態。</a:t>
            </a:r>
          </a:p>
        </xdr:txBody>
      </xdr:sp>
    </xdr:grpSp>
    <xdr:clientData/>
  </xdr:twoCellAnchor>
  <xdr:twoCellAnchor>
    <xdr:from>
      <xdr:col>1</xdr:col>
      <xdr:colOff>104775</xdr:colOff>
      <xdr:row>106</xdr:row>
      <xdr:rowOff>0</xdr:rowOff>
    </xdr:from>
    <xdr:to>
      <xdr:col>9</xdr:col>
      <xdr:colOff>577425</xdr:colOff>
      <xdr:row>120</xdr:row>
      <xdr:rowOff>168525</xdr:rowOff>
    </xdr:to>
    <xdr:grpSp>
      <xdr:nvGrpSpPr>
        <xdr:cNvPr id="30" name="グループ化 29">
          <a:extLst>
            <a:ext uri="{FF2B5EF4-FFF2-40B4-BE49-F238E27FC236}">
              <a16:creationId xmlns:a16="http://schemas.microsoft.com/office/drawing/2014/main" id="{9CFB03D4-6C4D-4636-951C-58882B42A0A5}"/>
            </a:ext>
          </a:extLst>
        </xdr:cNvPr>
        <xdr:cNvGrpSpPr/>
      </xdr:nvGrpSpPr>
      <xdr:grpSpPr>
        <a:xfrm>
          <a:off x="171450" y="20107275"/>
          <a:ext cx="5959050" cy="2835525"/>
          <a:chOff x="171450" y="20107275"/>
          <a:chExt cx="5959050" cy="2835525"/>
        </a:xfrm>
      </xdr:grpSpPr>
      <xdr:pic>
        <xdr:nvPicPr>
          <xdr:cNvPr id="27" name="図 26">
            <a:extLst>
              <a:ext uri="{FF2B5EF4-FFF2-40B4-BE49-F238E27FC236}">
                <a16:creationId xmlns:a16="http://schemas.microsoft.com/office/drawing/2014/main" id="{4991357C-31DC-463C-A27C-D7E83B28D95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21872"/>
          <a:stretch/>
        </xdr:blipFill>
        <xdr:spPr>
          <a:xfrm>
            <a:off x="190500" y="20107275"/>
            <a:ext cx="5940000" cy="2210506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7817810C-30E5-40A0-AAB1-1CEBF162B1F0}"/>
              </a:ext>
            </a:extLst>
          </xdr:cNvPr>
          <xdr:cNvSpPr/>
        </xdr:nvSpPr>
        <xdr:spPr>
          <a:xfrm>
            <a:off x="171450" y="21802725"/>
            <a:ext cx="285750" cy="457200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9" name="吹き出し: 四角形 28">
            <a:extLst>
              <a:ext uri="{FF2B5EF4-FFF2-40B4-BE49-F238E27FC236}">
                <a16:creationId xmlns:a16="http://schemas.microsoft.com/office/drawing/2014/main" id="{10965166-8519-44D4-886C-796F377AD0F9}"/>
              </a:ext>
            </a:extLst>
          </xdr:cNvPr>
          <xdr:cNvSpPr/>
        </xdr:nvSpPr>
        <xdr:spPr>
          <a:xfrm>
            <a:off x="514500" y="22402800"/>
            <a:ext cx="5292000" cy="540000"/>
          </a:xfrm>
          <a:prstGeom prst="wedgeRectCallout">
            <a:avLst>
              <a:gd name="adj1" fmla="val -49811"/>
              <a:gd name="adj2" fmla="val -92296"/>
            </a:avLst>
          </a:prstGeom>
          <a:solidFill>
            <a:sysClr val="window" lastClr="FFFFFF"/>
          </a:solidFill>
          <a:ln w="28575">
            <a:solidFill>
              <a:schemeClr val="accent2"/>
            </a:solidFill>
            <a:prstDash val="soli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　行の「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15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」から「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20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」を複数選択（ドラッグ）した状態。</a:t>
            </a:r>
            <a:endParaRPr kumimoji="1" lang="en-US" altLang="ja-JP" sz="12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　（行の「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16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」から「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19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」が非表示の状態）</a:t>
            </a:r>
          </a:p>
        </xdr:txBody>
      </xdr:sp>
    </xdr:grpSp>
    <xdr:clientData/>
  </xdr:twoCellAnchor>
  <xdr:twoCellAnchor>
    <xdr:from>
      <xdr:col>1</xdr:col>
      <xdr:colOff>66675</xdr:colOff>
      <xdr:row>125</xdr:row>
      <xdr:rowOff>85725</xdr:rowOff>
    </xdr:from>
    <xdr:to>
      <xdr:col>9</xdr:col>
      <xdr:colOff>581025</xdr:colOff>
      <xdr:row>145</xdr:row>
      <xdr:rowOff>180975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587E88E8-F834-4501-AE26-8F26477B1FDD}"/>
            </a:ext>
          </a:extLst>
        </xdr:cNvPr>
        <xdr:cNvGrpSpPr/>
      </xdr:nvGrpSpPr>
      <xdr:grpSpPr>
        <a:xfrm>
          <a:off x="133350" y="23812500"/>
          <a:ext cx="6000750" cy="3905250"/>
          <a:chOff x="133350" y="23983950"/>
          <a:chExt cx="6000750" cy="3905250"/>
        </a:xfrm>
      </xdr:grpSpPr>
      <xdr:pic>
        <xdr:nvPicPr>
          <xdr:cNvPr id="32" name="図 31">
            <a:extLst>
              <a:ext uri="{FF2B5EF4-FFF2-40B4-BE49-F238E27FC236}">
                <a16:creationId xmlns:a16="http://schemas.microsoft.com/office/drawing/2014/main" id="{93CAF046-9E0E-4C4C-B470-4EC072E8825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71450" y="23983950"/>
            <a:ext cx="1278000" cy="2676807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34" name="図 33">
            <a:extLst>
              <a:ext uri="{FF2B5EF4-FFF2-40B4-BE49-F238E27FC236}">
                <a16:creationId xmlns:a16="http://schemas.microsoft.com/office/drawing/2014/main" id="{ECF48A28-C598-43C1-9B68-DB8211CB4F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843652" y="23983950"/>
            <a:ext cx="4286848" cy="3353268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4A5C7573-92C4-4A2F-A385-FB728B2EFADA}"/>
              </a:ext>
            </a:extLst>
          </xdr:cNvPr>
          <xdr:cNvSpPr/>
        </xdr:nvSpPr>
        <xdr:spPr>
          <a:xfrm>
            <a:off x="133350" y="25669875"/>
            <a:ext cx="1371600" cy="238125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6" name="矢印: 下 35">
            <a:extLst>
              <a:ext uri="{FF2B5EF4-FFF2-40B4-BE49-F238E27FC236}">
                <a16:creationId xmlns:a16="http://schemas.microsoft.com/office/drawing/2014/main" id="{12AE1E03-6F82-4F75-9EB4-460E75BEADA9}"/>
              </a:ext>
            </a:extLst>
          </xdr:cNvPr>
          <xdr:cNvSpPr/>
        </xdr:nvSpPr>
        <xdr:spPr>
          <a:xfrm rot="16200000">
            <a:off x="1462649" y="25056899"/>
            <a:ext cx="360000" cy="504000"/>
          </a:xfrm>
          <a:prstGeom prst="downArrow">
            <a:avLst/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7" name="吹き出し: 四角形 36">
            <a:extLst>
              <a:ext uri="{FF2B5EF4-FFF2-40B4-BE49-F238E27FC236}">
                <a16:creationId xmlns:a16="http://schemas.microsoft.com/office/drawing/2014/main" id="{ED78267B-6731-4979-8123-B4E7F78A1052}"/>
              </a:ext>
            </a:extLst>
          </xdr:cNvPr>
          <xdr:cNvSpPr/>
        </xdr:nvSpPr>
        <xdr:spPr>
          <a:xfrm>
            <a:off x="1924050" y="27460575"/>
            <a:ext cx="4210050" cy="428625"/>
          </a:xfrm>
          <a:prstGeom prst="wedgeRectCallout">
            <a:avLst>
              <a:gd name="adj1" fmla="val -44580"/>
              <a:gd name="adj2" fmla="val -117500"/>
            </a:avLst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非表示としていた行が、再表示された状態。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20</xdr:col>
      <xdr:colOff>599400</xdr:colOff>
      <xdr:row>19</xdr:row>
      <xdr:rowOff>170025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7CDA712-EEAD-40B4-BC9D-C6103E948A94}"/>
            </a:ext>
          </a:extLst>
        </xdr:cNvPr>
        <xdr:cNvSpPr txBox="1"/>
      </xdr:nvSpPr>
      <xdr:spPr>
        <a:xfrm>
          <a:off x="10801350" y="123825"/>
          <a:ext cx="5400000" cy="378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このシートは、出納簿作成のためのシートです。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以下のとおり収支に関する内容を入力していきます。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１　収支のあった「月日」を入力。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4/1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」（入力）→「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4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月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1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日」（表示）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２　収支の該当する「科目」をセル（枠）のリストから選択。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「１ 設定」のシートで入力した「収入科目」「支出科目」が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　選択できるようになります。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３　収支に関する内容を「摘要」に入力。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例：「会費（上半期分）」「会議経費（飲料代）」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４　収支の金額を「収入」または「支出」に入力。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５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印刷時、不要な行がある場合、対象の行を非表示にし表を整える。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操作方法は「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【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はじめに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シート」参照。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123824</xdr:rowOff>
    </xdr:from>
    <xdr:to>
      <xdr:col>17</xdr:col>
      <xdr:colOff>656550</xdr:colOff>
      <xdr:row>15</xdr:row>
      <xdr:rowOff>148274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075C34F-4378-4DB2-A6FC-9414694C5487}"/>
            </a:ext>
          </a:extLst>
        </xdr:cNvPr>
        <xdr:cNvSpPr txBox="1"/>
      </xdr:nvSpPr>
      <xdr:spPr>
        <a:xfrm>
          <a:off x="6562725" y="457199"/>
          <a:ext cx="5400000" cy="252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このシートは、科目別の収支内容が確認できます。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該当科目をセル（枠）のリストから選択することで、一覧に入力した</a:t>
          </a: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情報が抽出されます。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入力の必要はありません。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この表で表示される金額と決算書で表示される金額が異なる場合、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科目に応じた収入・支出の選択が間違っている可能性がありますので、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再度ご確認ください。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印刷時、不要な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行がある場合、対象の行を非表示にし表を整える。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操作方法は「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【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はじめに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シート」参照。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18</xdr:col>
      <xdr:colOff>599400</xdr:colOff>
      <xdr:row>19</xdr:row>
      <xdr:rowOff>9075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998CF70-20D1-4343-AFC4-142F511FC06E}"/>
            </a:ext>
          </a:extLst>
        </xdr:cNvPr>
        <xdr:cNvSpPr txBox="1"/>
      </xdr:nvSpPr>
      <xdr:spPr>
        <a:xfrm>
          <a:off x="7648575" y="123825"/>
          <a:ext cx="5400000" cy="360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このシートは、収支決算書を作成するシートです。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以下のとおり内容を入力していきます。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4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１　シート上部の入力部分は、総会資料などで使用する際に議案名称等を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例：「議案第○号　令和○年度収支決算について」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２　収支の表中「摘要」セル（枠）には、該当科目の主な内容等を入力。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３　シート下部の入力部分は、報告者などを入力。（３行分入力可能）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例：（１行目）　○○町内会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　　（２行目）　会計　○○　○○（氏名）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４　印刷時、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空白となっている行がある場合、印刷範囲外に</a:t>
          </a:r>
          <a:endParaRPr kumimoji="1" lang="en-US" altLang="ja-JP" sz="1200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「非表示対象」と表示されるので、対象の行を非表示にし表を整える。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操作方法は「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【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はじめに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シート」参照。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20</xdr:col>
      <xdr:colOff>599400</xdr:colOff>
      <xdr:row>21</xdr:row>
      <xdr:rowOff>168075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E48D852-D912-4ABB-A1AF-13612B857921}"/>
            </a:ext>
          </a:extLst>
        </xdr:cNvPr>
        <xdr:cNvSpPr txBox="1"/>
      </xdr:nvSpPr>
      <xdr:spPr>
        <a:xfrm>
          <a:off x="7724775" y="123825"/>
          <a:ext cx="5400000" cy="414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このシートは、</a:t>
          </a:r>
          <a:r>
            <a:rPr kumimoji="1" lang="ja-JP" altLang="en-US" sz="12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次年度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の収支予算書を作成するシートです。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以下のとおり内容を入力していきます。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4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１　シート上部の入力部分は、総会資料などで使用する際に議案名称等を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例：「議案第○号　令和○年度収支予算（案）について」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２　次年度の予算額と対比する項目をリストから選択。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（前年度の「予算額」か前年度の「決算額」）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D10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」のセル（枠）がリストとなっています。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３　次年度の予算額を数字のみで入力。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４　収支の表中「摘要」セル（枠）には、該当科目の主な内容等を入力。　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５　印刷時、空白となっている行がある場合、印刷範囲外に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「非表示対象」と表示されるので、対象の行を非表示にし表を整える。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操作方法は「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【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はじめに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】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シート」参照。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876D2-B300-4DAC-BBA1-5BB938335D31}">
  <sheetPr codeName="Sheet1"/>
  <dimension ref="A1:K153"/>
  <sheetViews>
    <sheetView tabSelected="1" view="pageBreakPreview" zoomScaleNormal="100" zoomScaleSheetLayoutView="100" workbookViewId="0">
      <selection activeCell="B2" sqref="B2:J2"/>
    </sheetView>
  </sheetViews>
  <sheetFormatPr defaultRowHeight="14.25" x14ac:dyDescent="0.4"/>
  <cols>
    <col min="1" max="1" width="0.875" style="1" customWidth="1"/>
    <col min="2" max="10" width="9" style="1"/>
    <col min="11" max="11" width="0.875" style="1" customWidth="1"/>
    <col min="12" max="16384" width="9" style="1"/>
  </cols>
  <sheetData>
    <row r="1" spans="1:11" ht="9.9499999999999993" customHeight="1" x14ac:dyDescent="0.4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8.75" x14ac:dyDescent="0.4">
      <c r="A2" s="6"/>
      <c r="B2" s="217" t="s">
        <v>56</v>
      </c>
      <c r="C2" s="217"/>
      <c r="D2" s="217"/>
      <c r="E2" s="217"/>
      <c r="F2" s="217"/>
      <c r="G2" s="217"/>
      <c r="H2" s="217"/>
      <c r="I2" s="217"/>
      <c r="J2" s="217"/>
      <c r="K2" s="6"/>
    </row>
    <row r="3" spans="1:11" ht="15" customHeight="1" x14ac:dyDescent="0.4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1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4">
      <c r="A5" s="6"/>
      <c r="B5" s="6" t="s">
        <v>57</v>
      </c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4">
      <c r="A6" s="6"/>
      <c r="B6" s="6" t="s">
        <v>48</v>
      </c>
      <c r="C6" s="6"/>
      <c r="D6" s="6"/>
      <c r="E6" s="6"/>
      <c r="F6" s="6"/>
      <c r="G6" s="6"/>
      <c r="H6" s="6"/>
      <c r="I6" s="6"/>
      <c r="J6" s="6"/>
      <c r="K6" s="6"/>
    </row>
    <row r="7" spans="1:11" ht="15" customHeight="1" x14ac:dyDescent="0.4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" customHeight="1" x14ac:dyDescent="0.4">
      <c r="A8" s="6"/>
      <c r="B8" s="6" t="s">
        <v>46</v>
      </c>
      <c r="C8" s="6"/>
      <c r="D8" s="6"/>
      <c r="E8" s="6"/>
      <c r="F8" s="6"/>
      <c r="G8" s="6"/>
      <c r="H8" s="6"/>
      <c r="I8" s="6"/>
      <c r="J8" s="6"/>
      <c r="K8" s="6"/>
    </row>
    <row r="9" spans="1:11" ht="15" customHeight="1" x14ac:dyDescent="0.4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ht="15" customHeight="1" x14ac:dyDescent="0.4">
      <c r="A10" s="6"/>
      <c r="B10" s="6" t="s">
        <v>49</v>
      </c>
      <c r="C10" s="6"/>
      <c r="D10" s="6"/>
      <c r="E10" s="6"/>
      <c r="F10" s="6"/>
      <c r="G10" s="6"/>
      <c r="H10" s="6"/>
      <c r="I10" s="6"/>
      <c r="J10" s="6"/>
      <c r="K10" s="6"/>
    </row>
    <row r="11" spans="1:11" ht="15" customHeight="1" x14ac:dyDescent="0.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pans="1:11" ht="15" customHeight="1" x14ac:dyDescent="0.4">
      <c r="A12" s="6"/>
      <c r="B12" s="6" t="s">
        <v>47</v>
      </c>
      <c r="C12" s="6"/>
      <c r="D12" s="6"/>
      <c r="E12" s="6"/>
      <c r="F12" s="6"/>
      <c r="G12" s="6"/>
      <c r="H12" s="6"/>
      <c r="I12" s="6"/>
      <c r="J12" s="6"/>
      <c r="K12" s="6"/>
    </row>
    <row r="13" spans="1:11" ht="15" customHeight="1" x14ac:dyDescent="0.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1" ht="15" customHeight="1" x14ac:dyDescent="0.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 ht="15" customHeight="1" x14ac:dyDescent="0.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  <row r="16" spans="1:11" ht="15" customHeight="1" x14ac:dyDescent="0.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1" ht="15" customHeight="1" x14ac:dyDescent="0.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</row>
    <row r="18" spans="1:11" ht="15" customHeight="1" x14ac:dyDescent="0.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</row>
    <row r="19" spans="1:11" ht="15" customHeight="1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</row>
    <row r="20" spans="1:11" ht="15" customHeight="1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</row>
    <row r="21" spans="1:11" ht="15" customHeight="1" x14ac:dyDescent="0.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</row>
    <row r="22" spans="1:11" ht="15" customHeight="1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</row>
    <row r="23" spans="1:11" ht="15" customHeight="1" x14ac:dyDescent="0.4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ht="15" customHeight="1" x14ac:dyDescent="0.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</row>
    <row r="25" spans="1:11" ht="15" customHeight="1" x14ac:dyDescent="0.4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customHeight="1" x14ac:dyDescent="0.4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</row>
    <row r="27" spans="1:11" ht="15" customHeight="1" x14ac:dyDescent="0.4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ht="15" customHeight="1" x14ac:dyDescent="0.4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ht="15" customHeight="1" x14ac:dyDescent="0.4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</row>
    <row r="30" spans="1:11" ht="15" customHeight="1" x14ac:dyDescent="0.4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11" ht="15" customHeight="1" x14ac:dyDescent="0.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11" ht="15" customHeight="1" x14ac:dyDescent="0.4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ht="15" customHeight="1" x14ac:dyDescent="0.4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</row>
    <row r="34" spans="1:11" ht="15" customHeight="1" x14ac:dyDescent="0.4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ht="15" customHeight="1" x14ac:dyDescent="0.4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</row>
    <row r="36" spans="1:11" ht="15" customHeight="1" x14ac:dyDescent="0.4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ht="15" customHeight="1" x14ac:dyDescent="0.4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</row>
    <row r="38" spans="1:11" ht="15" customHeight="1" x14ac:dyDescent="0.4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ht="15" customHeight="1" x14ac:dyDescent="0.4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ht="15" customHeight="1" x14ac:dyDescent="0.4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</row>
    <row r="41" spans="1:11" ht="15" customHeight="1" x14ac:dyDescent="0.4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ht="15" customHeight="1" x14ac:dyDescent="0.4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</row>
    <row r="43" spans="1:11" ht="15" customHeight="1" x14ac:dyDescent="0.4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ht="15" customHeight="1" x14ac:dyDescent="0.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</row>
    <row r="45" spans="1:11" ht="15" customHeight="1" x14ac:dyDescent="0.4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</row>
    <row r="46" spans="1:11" ht="15" customHeight="1" x14ac:dyDescent="0.4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</row>
    <row r="47" spans="1:11" ht="15" customHeight="1" x14ac:dyDescent="0.4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</row>
    <row r="48" spans="1:11" ht="15" customHeight="1" x14ac:dyDescent="0.4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</row>
    <row r="49" spans="1:11" ht="15" customHeight="1" x14ac:dyDescent="0.4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</row>
    <row r="50" spans="1:11" ht="15" customHeight="1" x14ac:dyDescent="0.4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</row>
    <row r="51" spans="1:11" ht="15" customHeight="1" x14ac:dyDescent="0.4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</row>
    <row r="52" spans="1:11" ht="15" customHeight="1" x14ac:dyDescent="0.4">
      <c r="A52" s="6"/>
      <c r="B52" s="6" t="s">
        <v>50</v>
      </c>
      <c r="C52" s="6"/>
      <c r="D52" s="6"/>
      <c r="E52" s="6"/>
      <c r="F52" s="6"/>
      <c r="G52" s="6"/>
      <c r="H52" s="6"/>
      <c r="I52" s="6"/>
      <c r="J52" s="6"/>
      <c r="K52" s="6"/>
    </row>
    <row r="53" spans="1:11" ht="9.9499999999999993" customHeight="1" x14ac:dyDescent="0.4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</row>
    <row r="54" spans="1:11" ht="15" customHeight="1" x14ac:dyDescent="0.4">
      <c r="A54" s="6"/>
      <c r="B54" s="6" t="s">
        <v>55</v>
      </c>
      <c r="C54" s="6"/>
      <c r="D54" s="6"/>
      <c r="E54" s="6"/>
      <c r="F54" s="6"/>
      <c r="G54" s="6"/>
      <c r="H54" s="6"/>
      <c r="I54" s="6"/>
      <c r="J54" s="6"/>
      <c r="K54" s="6"/>
    </row>
    <row r="55" spans="1:11" ht="15" customHeight="1" x14ac:dyDescent="0.4">
      <c r="A55" s="6"/>
      <c r="B55" s="6" t="s">
        <v>51</v>
      </c>
      <c r="C55" s="6"/>
      <c r="D55" s="6"/>
      <c r="E55" s="6"/>
      <c r="F55" s="6"/>
      <c r="G55" s="6"/>
      <c r="H55" s="6"/>
      <c r="I55" s="6"/>
      <c r="J55" s="6"/>
      <c r="K55" s="6"/>
    </row>
    <row r="56" spans="1:11" ht="15" customHeight="1" x14ac:dyDescent="0.4">
      <c r="A56" s="6"/>
      <c r="B56" s="6" t="s">
        <v>52</v>
      </c>
      <c r="C56" s="6"/>
      <c r="D56" s="6"/>
      <c r="E56" s="6"/>
      <c r="F56" s="6"/>
      <c r="G56" s="6"/>
      <c r="H56" s="6"/>
      <c r="I56" s="6"/>
      <c r="J56" s="6"/>
      <c r="K56" s="6"/>
    </row>
    <row r="57" spans="1:11" ht="15" customHeight="1" x14ac:dyDescent="0.4">
      <c r="A57" s="6"/>
      <c r="B57" s="6" t="s">
        <v>53</v>
      </c>
      <c r="C57" s="6"/>
      <c r="D57" s="6"/>
      <c r="E57" s="6"/>
      <c r="F57" s="6"/>
      <c r="G57" s="6"/>
      <c r="H57" s="6"/>
      <c r="I57" s="6"/>
      <c r="J57" s="6"/>
      <c r="K57" s="6"/>
    </row>
    <row r="58" spans="1:11" ht="15" customHeight="1" x14ac:dyDescent="0.4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</row>
    <row r="59" spans="1:11" ht="15" customHeight="1" x14ac:dyDescent="0.4">
      <c r="A59" s="6"/>
      <c r="B59" s="6" t="s">
        <v>54</v>
      </c>
      <c r="C59" s="6"/>
      <c r="D59" s="6"/>
      <c r="E59" s="6"/>
      <c r="F59" s="6"/>
      <c r="G59" s="6"/>
      <c r="H59" s="6"/>
      <c r="I59" s="6"/>
      <c r="J59" s="6"/>
      <c r="K59" s="6"/>
    </row>
    <row r="60" spans="1:11" ht="15" customHeight="1" x14ac:dyDescent="0.4">
      <c r="A60" s="6"/>
      <c r="B60" s="6" t="s">
        <v>59</v>
      </c>
      <c r="C60" s="6"/>
      <c r="D60" s="6"/>
      <c r="E60" s="6"/>
      <c r="F60" s="6"/>
      <c r="G60" s="6"/>
      <c r="H60" s="6"/>
      <c r="I60" s="6"/>
      <c r="J60" s="6"/>
      <c r="K60" s="6"/>
    </row>
    <row r="61" spans="1:11" ht="15" customHeight="1" x14ac:dyDescent="0.4">
      <c r="A61" s="6"/>
      <c r="B61" s="6" t="s">
        <v>60</v>
      </c>
      <c r="C61" s="6"/>
      <c r="D61" s="6"/>
      <c r="E61" s="6"/>
      <c r="F61" s="6"/>
      <c r="G61" s="6"/>
      <c r="H61" s="6"/>
      <c r="I61" s="6"/>
      <c r="J61" s="6"/>
      <c r="K61" s="6"/>
    </row>
    <row r="62" spans="1:11" ht="15" customHeight="1" x14ac:dyDescent="0.4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ht="15" customHeight="1" x14ac:dyDescent="0.4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</row>
    <row r="64" spans="1:11" ht="15" customHeight="1" x14ac:dyDescent="0.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</row>
    <row r="65" spans="1:11" ht="15" customHeight="1" x14ac:dyDescent="0.4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</row>
    <row r="66" spans="1:11" ht="15" customHeight="1" x14ac:dyDescent="0.4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ht="15" customHeight="1" x14ac:dyDescent="0.4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</row>
    <row r="68" spans="1:11" ht="15" customHeight="1" x14ac:dyDescent="0.4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</row>
    <row r="69" spans="1:11" ht="15" customHeight="1" x14ac:dyDescent="0.4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</row>
    <row r="70" spans="1:11" ht="15" customHeight="1" x14ac:dyDescent="0.4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4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</row>
    <row r="72" spans="1:11" ht="15" customHeight="1" x14ac:dyDescent="0.4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</row>
    <row r="73" spans="1:11" ht="15" customHeight="1" x14ac:dyDescent="0.4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</row>
    <row r="74" spans="1:11" ht="15" customHeight="1" x14ac:dyDescent="0.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</row>
    <row r="75" spans="1:11" ht="15" customHeight="1" x14ac:dyDescent="0.4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</row>
    <row r="76" spans="1:11" ht="15" customHeight="1" x14ac:dyDescent="0.4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</row>
    <row r="77" spans="1:11" ht="15" customHeight="1" x14ac:dyDescent="0.4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</row>
    <row r="78" spans="1:11" ht="15" customHeight="1" x14ac:dyDescent="0.4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</row>
    <row r="79" spans="1:11" ht="15" customHeight="1" x14ac:dyDescent="0.4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</row>
    <row r="80" spans="1:11" ht="15" customHeight="1" x14ac:dyDescent="0.4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</row>
    <row r="81" spans="1:11" ht="15" customHeight="1" x14ac:dyDescent="0.4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</row>
    <row r="82" spans="1:11" ht="15" customHeight="1" x14ac:dyDescent="0.4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</row>
    <row r="83" spans="1:11" ht="15" customHeight="1" x14ac:dyDescent="0.4">
      <c r="A83" s="6"/>
      <c r="B83" s="6" t="s">
        <v>66</v>
      </c>
      <c r="C83" s="6"/>
      <c r="D83" s="6"/>
      <c r="E83" s="6"/>
      <c r="F83" s="6"/>
      <c r="G83" s="6"/>
      <c r="H83" s="6"/>
      <c r="I83" s="6"/>
      <c r="J83" s="6"/>
      <c r="K83" s="6"/>
    </row>
    <row r="84" spans="1:11" ht="15" customHeight="1" x14ac:dyDescent="0.4">
      <c r="A84" s="6"/>
      <c r="B84" s="6" t="s">
        <v>58</v>
      </c>
      <c r="C84" s="6"/>
      <c r="D84" s="6"/>
      <c r="E84" s="6"/>
      <c r="F84" s="6"/>
      <c r="G84" s="6"/>
      <c r="H84" s="6"/>
      <c r="I84" s="6"/>
      <c r="J84" s="6"/>
      <c r="K84" s="6"/>
    </row>
    <row r="85" spans="1:11" ht="15" customHeight="1" x14ac:dyDescent="0.4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</row>
    <row r="86" spans="1:11" ht="15" customHeight="1" x14ac:dyDescent="0.4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</row>
    <row r="87" spans="1:11" ht="15" customHeight="1" x14ac:dyDescent="0.4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</row>
    <row r="88" spans="1:11" ht="15" customHeight="1" x14ac:dyDescent="0.4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</row>
    <row r="89" spans="1:11" ht="15" customHeight="1" x14ac:dyDescent="0.4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</row>
    <row r="90" spans="1:11" ht="15" customHeight="1" x14ac:dyDescent="0.4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</row>
    <row r="91" spans="1:11" ht="15" customHeight="1" x14ac:dyDescent="0.4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</row>
    <row r="92" spans="1:11" ht="15" customHeight="1" x14ac:dyDescent="0.4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</row>
    <row r="93" spans="1:11" ht="15" customHeight="1" x14ac:dyDescent="0.4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</row>
    <row r="94" spans="1:11" ht="15" customHeight="1" x14ac:dyDescent="0.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</row>
    <row r="95" spans="1:11" ht="15" customHeight="1" x14ac:dyDescent="0.4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</row>
    <row r="96" spans="1:11" ht="15" customHeight="1" x14ac:dyDescent="0.4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</row>
    <row r="97" spans="1:11" ht="15" customHeight="1" x14ac:dyDescent="0.4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</row>
    <row r="98" spans="1:11" ht="15" customHeight="1" x14ac:dyDescent="0.4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</row>
    <row r="99" spans="1:11" ht="15" customHeight="1" x14ac:dyDescent="0.4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</row>
    <row r="100" spans="1:11" ht="15" customHeight="1" x14ac:dyDescent="0.4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</row>
    <row r="101" spans="1:11" ht="15" customHeight="1" x14ac:dyDescent="0.4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</row>
    <row r="102" spans="1:11" ht="15" customHeight="1" x14ac:dyDescent="0.4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</row>
    <row r="103" spans="1:11" ht="15" customHeight="1" x14ac:dyDescent="0.4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</row>
    <row r="104" spans="1:11" ht="15" customHeight="1" x14ac:dyDescent="0.4">
      <c r="A104" s="6"/>
      <c r="B104" s="6" t="s">
        <v>62</v>
      </c>
      <c r="C104" s="6"/>
      <c r="D104" s="6"/>
      <c r="E104" s="6"/>
      <c r="F104" s="6"/>
      <c r="G104" s="6"/>
      <c r="H104" s="6"/>
      <c r="I104" s="6"/>
      <c r="J104" s="6"/>
      <c r="K104" s="6"/>
    </row>
    <row r="105" spans="1:11" ht="15" customHeight="1" x14ac:dyDescent="0.4">
      <c r="A105" s="6"/>
      <c r="B105" s="6" t="s">
        <v>61</v>
      </c>
      <c r="C105" s="6"/>
      <c r="D105" s="6"/>
      <c r="E105" s="6"/>
      <c r="F105" s="6"/>
      <c r="G105" s="6"/>
      <c r="H105" s="6"/>
      <c r="I105" s="6"/>
      <c r="J105" s="6"/>
      <c r="K105" s="6"/>
    </row>
    <row r="106" spans="1:11" ht="15" customHeight="1" x14ac:dyDescent="0.4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</row>
    <row r="107" spans="1:11" ht="15" customHeight="1" x14ac:dyDescent="0.4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</row>
    <row r="108" spans="1:11" ht="15" customHeight="1" x14ac:dyDescent="0.4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</row>
    <row r="109" spans="1:11" ht="15" customHeight="1" x14ac:dyDescent="0.4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</row>
    <row r="110" spans="1:11" ht="15" customHeight="1" x14ac:dyDescent="0.4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</row>
    <row r="111" spans="1:11" ht="15" customHeight="1" x14ac:dyDescent="0.4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</row>
    <row r="112" spans="1:11" ht="15" customHeight="1" x14ac:dyDescent="0.4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</row>
    <row r="113" spans="1:11" ht="15" customHeight="1" x14ac:dyDescent="0.4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</row>
    <row r="114" spans="1:11" ht="15" customHeight="1" x14ac:dyDescent="0.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</row>
    <row r="115" spans="1:11" ht="15" customHeight="1" x14ac:dyDescent="0.4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</row>
    <row r="116" spans="1:11" ht="15" customHeight="1" x14ac:dyDescent="0.4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</row>
    <row r="117" spans="1:11" ht="15" customHeight="1" x14ac:dyDescent="0.4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</row>
    <row r="118" spans="1:11" ht="15" customHeight="1" x14ac:dyDescent="0.4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</row>
    <row r="119" spans="1:11" ht="15" customHeight="1" x14ac:dyDescent="0.4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</row>
    <row r="120" spans="1:11" ht="15" customHeight="1" x14ac:dyDescent="0.4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</row>
    <row r="121" spans="1:11" ht="15" customHeight="1" x14ac:dyDescent="0.4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</row>
    <row r="122" spans="1:11" ht="15" customHeight="1" x14ac:dyDescent="0.4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</row>
    <row r="123" spans="1:11" ht="15" customHeight="1" x14ac:dyDescent="0.4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</row>
    <row r="124" spans="1:11" ht="15" customHeight="1" x14ac:dyDescent="0.4">
      <c r="A124" s="6"/>
      <c r="B124" s="6" t="s">
        <v>65</v>
      </c>
      <c r="C124" s="6"/>
      <c r="D124" s="6"/>
      <c r="E124" s="6"/>
      <c r="F124" s="6"/>
      <c r="G124" s="6"/>
      <c r="H124" s="6"/>
      <c r="I124" s="6"/>
      <c r="J124" s="6"/>
      <c r="K124" s="6"/>
    </row>
    <row r="125" spans="1:11" ht="15" customHeight="1" x14ac:dyDescent="0.4">
      <c r="A125" s="6"/>
      <c r="B125" s="6" t="s">
        <v>63</v>
      </c>
      <c r="C125" s="6"/>
      <c r="D125" s="6"/>
      <c r="E125" s="6"/>
      <c r="F125" s="6"/>
      <c r="G125" s="6"/>
      <c r="H125" s="6"/>
      <c r="I125" s="6"/>
      <c r="J125" s="6"/>
      <c r="K125" s="6"/>
    </row>
    <row r="126" spans="1:11" ht="15" customHeight="1" x14ac:dyDescent="0.4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</row>
    <row r="127" spans="1:11" ht="15" customHeight="1" x14ac:dyDescent="0.4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</row>
    <row r="128" spans="1:11" ht="15" customHeight="1" x14ac:dyDescent="0.4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</row>
    <row r="129" spans="1:11" ht="15" customHeight="1" x14ac:dyDescent="0.4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</row>
    <row r="130" spans="1:11" ht="15" customHeight="1" x14ac:dyDescent="0.4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</row>
    <row r="131" spans="1:11" ht="15" customHeight="1" x14ac:dyDescent="0.4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</row>
    <row r="132" spans="1:11" ht="15" customHeight="1" x14ac:dyDescent="0.4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</row>
    <row r="133" spans="1:11" ht="15" customHeight="1" x14ac:dyDescent="0.4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</row>
    <row r="134" spans="1:11" ht="15" customHeight="1" x14ac:dyDescent="0.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</row>
    <row r="135" spans="1:11" ht="15" customHeight="1" x14ac:dyDescent="0.4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</row>
    <row r="136" spans="1:11" ht="15" customHeight="1" x14ac:dyDescent="0.4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</row>
    <row r="137" spans="1:11" ht="15" customHeight="1" x14ac:dyDescent="0.4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</row>
    <row r="138" spans="1:11" ht="15" customHeight="1" x14ac:dyDescent="0.4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</row>
    <row r="139" spans="1:11" ht="15" customHeight="1" x14ac:dyDescent="0.4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</row>
    <row r="140" spans="1:11" ht="15" customHeight="1" x14ac:dyDescent="0.4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</row>
    <row r="141" spans="1:11" ht="15" customHeight="1" x14ac:dyDescent="0.4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</row>
    <row r="142" spans="1:11" ht="15" customHeight="1" x14ac:dyDescent="0.4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</row>
    <row r="143" spans="1:11" ht="15" customHeight="1" x14ac:dyDescent="0.4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</row>
    <row r="144" spans="1:11" ht="15" customHeight="1" x14ac:dyDescent="0.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</row>
    <row r="145" spans="1:11" ht="15" customHeight="1" x14ac:dyDescent="0.4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</row>
    <row r="146" spans="1:11" ht="15" customHeight="1" x14ac:dyDescent="0.4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</row>
    <row r="147" spans="1:11" ht="15" customHeight="1" x14ac:dyDescent="0.4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</row>
    <row r="148" spans="1:11" ht="15" customHeight="1" x14ac:dyDescent="0.4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</row>
    <row r="149" spans="1:11" ht="15" customHeight="1" x14ac:dyDescent="0.4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</row>
    <row r="150" spans="1:11" ht="15" customHeight="1" x14ac:dyDescent="0.4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</row>
    <row r="151" spans="1:11" ht="15" customHeight="1" x14ac:dyDescent="0.4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</row>
    <row r="152" spans="1:11" ht="15" customHeight="1" x14ac:dyDescent="0.4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</row>
    <row r="153" spans="1:11" ht="15" customHeight="1" x14ac:dyDescent="0.4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</row>
  </sheetData>
  <sheetProtection sheet="1" objects="1" scenarios="1"/>
  <mergeCells count="1">
    <mergeCell ref="B2:J2"/>
  </mergeCells>
  <phoneticPr fontId="2"/>
  <pageMargins left="0.59055118110236227" right="0.59055118110236227" top="0.59055118110236227" bottom="0.59055118110236227" header="0.31496062992125984" footer="0.31496062992125984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A05B3-E0D5-46E0-9489-D6C011477416}">
  <sheetPr codeName="Sheet2"/>
  <dimension ref="A1:K38"/>
  <sheetViews>
    <sheetView view="pageBreakPreview" zoomScaleNormal="100" zoomScaleSheetLayoutView="100" workbookViewId="0">
      <selection activeCell="D2" sqref="D2"/>
    </sheetView>
  </sheetViews>
  <sheetFormatPr defaultRowHeight="14.25" x14ac:dyDescent="0.4"/>
  <cols>
    <col min="1" max="1" width="1.625" style="1" customWidth="1"/>
    <col min="2" max="2" width="5.625" style="1" hidden="1" customWidth="1"/>
    <col min="3" max="3" width="15.625" style="1" customWidth="1"/>
    <col min="4" max="4" width="16.625" style="1" customWidth="1"/>
    <col min="5" max="5" width="3.625" style="1" customWidth="1"/>
    <col min="6" max="6" width="66" style="1" bestFit="1" customWidth="1"/>
    <col min="7" max="8" width="1.625" style="1" customWidth="1"/>
    <col min="9" max="9" width="14.25" style="1" hidden="1" customWidth="1"/>
    <col min="10" max="10" width="1.625" style="1" hidden="1" customWidth="1"/>
    <col min="11" max="11" width="14.25" style="1" hidden="1" customWidth="1"/>
    <col min="12" max="16384" width="9" style="1"/>
  </cols>
  <sheetData>
    <row r="1" spans="1:11" ht="9.9499999999999993" customHeight="1" thickBot="1" x14ac:dyDescent="0.45">
      <c r="A1" s="6"/>
      <c r="B1" s="6"/>
      <c r="C1" s="6"/>
      <c r="D1" s="6"/>
      <c r="E1" s="6"/>
      <c r="F1" s="6"/>
      <c r="G1" s="6"/>
    </row>
    <row r="2" spans="1:11" ht="20.100000000000001" customHeight="1" x14ac:dyDescent="0.4">
      <c r="A2" s="6"/>
      <c r="B2" s="6"/>
      <c r="C2" s="7" t="s">
        <v>0</v>
      </c>
      <c r="D2" s="116"/>
      <c r="E2" s="24"/>
      <c r="F2" s="25" t="s">
        <v>11</v>
      </c>
      <c r="G2" s="6"/>
    </row>
    <row r="3" spans="1:11" ht="20.100000000000001" customHeight="1" x14ac:dyDescent="0.4">
      <c r="A3" s="6"/>
      <c r="B3" s="6"/>
      <c r="C3" s="52" t="s">
        <v>7</v>
      </c>
      <c r="D3" s="117"/>
      <c r="E3" s="26"/>
      <c r="F3" s="27" t="s">
        <v>12</v>
      </c>
      <c r="G3" s="6"/>
    </row>
    <row r="4" spans="1:11" ht="20.100000000000001" customHeight="1" x14ac:dyDescent="0.4">
      <c r="A4" s="6"/>
      <c r="B4" s="6"/>
      <c r="C4" s="218" t="s">
        <v>1</v>
      </c>
      <c r="D4" s="118"/>
      <c r="E4" s="28"/>
      <c r="F4" s="29" t="s">
        <v>13</v>
      </c>
      <c r="G4" s="6"/>
    </row>
    <row r="5" spans="1:11" ht="20.100000000000001" customHeight="1" x14ac:dyDescent="0.4">
      <c r="A5" s="6"/>
      <c r="B5" s="6"/>
      <c r="C5" s="218"/>
      <c r="D5" s="9" t="s">
        <v>6</v>
      </c>
      <c r="E5" s="30"/>
      <c r="F5" s="31" t="s">
        <v>9</v>
      </c>
      <c r="G5" s="6"/>
    </row>
    <row r="6" spans="1:11" ht="20.100000000000001" customHeight="1" thickBot="1" x14ac:dyDescent="0.45">
      <c r="A6" s="6"/>
      <c r="B6" s="6"/>
      <c r="C6" s="219"/>
      <c r="D6" s="119"/>
      <c r="E6" s="32"/>
      <c r="F6" s="33" t="s">
        <v>10</v>
      </c>
      <c r="G6" s="6"/>
    </row>
    <row r="7" spans="1:11" ht="15" thickBot="1" x14ac:dyDescent="0.45">
      <c r="A7" s="6"/>
      <c r="B7" s="6"/>
      <c r="C7" s="6"/>
      <c r="D7" s="6"/>
      <c r="E7" s="6"/>
      <c r="F7" s="6"/>
      <c r="G7" s="6"/>
      <c r="I7" s="70" t="s">
        <v>45</v>
      </c>
      <c r="J7" s="69" t="s">
        <v>45</v>
      </c>
      <c r="K7" s="70" t="s">
        <v>45</v>
      </c>
    </row>
    <row r="8" spans="1:11" ht="20.100000000000001" customHeight="1" thickBot="1" x14ac:dyDescent="0.45">
      <c r="A8" s="6"/>
      <c r="B8" s="8"/>
      <c r="C8" s="2" t="s">
        <v>2</v>
      </c>
      <c r="D8" s="3" t="s">
        <v>3</v>
      </c>
      <c r="E8" s="17"/>
      <c r="F8" s="223" t="s">
        <v>71</v>
      </c>
      <c r="G8" s="6"/>
      <c r="I8" s="134" t="str">
        <f>"【"&amp;C8&amp;"】"</f>
        <v>【収入科目】</v>
      </c>
      <c r="K8" s="134" t="str">
        <f t="array" ref="K8">IFERROR(INDEX(I:I,SMALL(IF($I$8:$I$35&lt;&gt;"",ROW($I$8:$I$35),""),ROW(K8)-ROW(K$8)+1)),"")</f>
        <v>【収入科目】</v>
      </c>
    </row>
    <row r="9" spans="1:11" ht="20.100000000000001" customHeight="1" x14ac:dyDescent="0.4">
      <c r="A9" s="6"/>
      <c r="B9" s="8">
        <v>101</v>
      </c>
      <c r="C9" s="120"/>
      <c r="D9" s="121"/>
      <c r="E9" s="19"/>
      <c r="F9" s="220"/>
      <c r="G9" s="6"/>
      <c r="I9" s="134" t="str">
        <f>IF(C9="","",C9)</f>
        <v/>
      </c>
      <c r="K9" s="134" t="str">
        <f t="array" ref="K9">IFERROR(INDEX(I:I,SMALL(IF($I$8:$I$35&lt;&gt;"",ROW($I$8:$I$35),""),ROW(K9)-ROW(K$8)+1)),"")</f>
        <v>【支出科目】</v>
      </c>
    </row>
    <row r="10" spans="1:11" ht="20.100000000000001" customHeight="1" x14ac:dyDescent="0.4">
      <c r="A10" s="6"/>
      <c r="B10" s="8">
        <v>102</v>
      </c>
      <c r="C10" s="122"/>
      <c r="D10" s="123"/>
      <c r="E10" s="19"/>
      <c r="F10" s="220"/>
      <c r="G10" s="6"/>
      <c r="I10" s="134" t="str">
        <f t="shared" ref="I10:I18" si="0">IF(C10="","",C10)</f>
        <v/>
      </c>
      <c r="K10" s="134" t="str">
        <f t="array" ref="K10">IFERROR(INDEX(I:I,SMALL(IF($I$8:$I$35&lt;&gt;"",ROW($I$8:$I$35),""),ROW(K10)-ROW(K$8)+1)),"")</f>
        <v/>
      </c>
    </row>
    <row r="11" spans="1:11" ht="20.100000000000001" customHeight="1" x14ac:dyDescent="0.4">
      <c r="A11" s="6"/>
      <c r="B11" s="8">
        <v>103</v>
      </c>
      <c r="C11" s="122"/>
      <c r="D11" s="123"/>
      <c r="E11" s="19"/>
      <c r="F11" s="220"/>
      <c r="G11" s="6"/>
      <c r="I11" s="134" t="str">
        <f t="shared" si="0"/>
        <v/>
      </c>
      <c r="K11" s="134" t="str">
        <f t="array" ref="K11">IFERROR(INDEX(I:I,SMALL(IF($I$8:$I$35&lt;&gt;"",ROW($I$8:$I$35),""),ROW(K11)-ROW(K$8)+1)),"")</f>
        <v/>
      </c>
    </row>
    <row r="12" spans="1:11" ht="20.100000000000001" customHeight="1" x14ac:dyDescent="0.4">
      <c r="A12" s="6"/>
      <c r="B12" s="8">
        <v>104</v>
      </c>
      <c r="C12" s="122"/>
      <c r="D12" s="123"/>
      <c r="E12" s="19"/>
      <c r="F12" s="220"/>
      <c r="G12" s="6"/>
      <c r="I12" s="134" t="str">
        <f t="shared" si="0"/>
        <v/>
      </c>
      <c r="K12" s="134" t="str">
        <f t="array" ref="K12">IFERROR(INDEX(I:I,SMALL(IF($I$8:$I$35&lt;&gt;"",ROW($I$8:$I$35),""),ROW(K12)-ROW(K$8)+1)),"")</f>
        <v/>
      </c>
    </row>
    <row r="13" spans="1:11" ht="20.100000000000001" customHeight="1" x14ac:dyDescent="0.4">
      <c r="A13" s="6"/>
      <c r="B13" s="8">
        <v>105</v>
      </c>
      <c r="C13" s="122"/>
      <c r="D13" s="123"/>
      <c r="E13" s="19"/>
      <c r="F13" s="220"/>
      <c r="G13" s="6"/>
      <c r="I13" s="134" t="str">
        <f t="shared" si="0"/>
        <v/>
      </c>
      <c r="K13" s="134" t="str">
        <f t="array" ref="K13">IFERROR(INDEX(I:I,SMALL(IF($I$8:$I$35&lt;&gt;"",ROW($I$8:$I$35),""),ROW(K13)-ROW(K$8)+1)),"")</f>
        <v/>
      </c>
    </row>
    <row r="14" spans="1:11" ht="20.100000000000001" customHeight="1" x14ac:dyDescent="0.4">
      <c r="A14" s="6"/>
      <c r="B14" s="8">
        <v>106</v>
      </c>
      <c r="C14" s="122"/>
      <c r="D14" s="123"/>
      <c r="E14" s="19"/>
      <c r="F14" s="220"/>
      <c r="G14" s="6"/>
      <c r="I14" s="134" t="str">
        <f t="shared" si="0"/>
        <v/>
      </c>
      <c r="K14" s="134" t="str">
        <f t="array" ref="K14">IFERROR(INDEX(I:I,SMALL(IF($I$8:$I$35&lt;&gt;"",ROW($I$8:$I$35),""),ROW(K14)-ROW(K$8)+1)),"")</f>
        <v/>
      </c>
    </row>
    <row r="15" spans="1:11" ht="20.100000000000001" customHeight="1" x14ac:dyDescent="0.4">
      <c r="A15" s="6"/>
      <c r="B15" s="8">
        <v>107</v>
      </c>
      <c r="C15" s="122"/>
      <c r="D15" s="123"/>
      <c r="E15" s="19"/>
      <c r="F15" s="220"/>
      <c r="G15" s="6"/>
      <c r="I15" s="134" t="str">
        <f t="shared" si="0"/>
        <v/>
      </c>
      <c r="K15" s="134" t="str">
        <f t="array" ref="K15">IFERROR(INDEX(I:I,SMALL(IF($I$8:$I$35&lt;&gt;"",ROW($I$8:$I$35),""),ROW(K15)-ROW(K$8)+1)),"")</f>
        <v/>
      </c>
    </row>
    <row r="16" spans="1:11" ht="20.100000000000001" customHeight="1" x14ac:dyDescent="0.4">
      <c r="A16" s="6"/>
      <c r="B16" s="8">
        <v>108</v>
      </c>
      <c r="C16" s="122"/>
      <c r="D16" s="123"/>
      <c r="E16" s="19"/>
      <c r="F16" s="220"/>
      <c r="G16" s="6"/>
      <c r="I16" s="134" t="str">
        <f t="shared" si="0"/>
        <v/>
      </c>
      <c r="K16" s="134" t="str">
        <f t="array" ref="K16">IFERROR(INDEX(I:I,SMALL(IF($I$8:$I$35&lt;&gt;"",ROW($I$8:$I$35),""),ROW(K16)-ROW(K$8)+1)),"")</f>
        <v/>
      </c>
    </row>
    <row r="17" spans="1:11" ht="20.100000000000001" customHeight="1" x14ac:dyDescent="0.4">
      <c r="A17" s="6"/>
      <c r="B17" s="8">
        <v>109</v>
      </c>
      <c r="C17" s="122"/>
      <c r="D17" s="123"/>
      <c r="E17" s="19"/>
      <c r="F17" s="220"/>
      <c r="G17" s="6"/>
      <c r="I17" s="134" t="str">
        <f t="shared" si="0"/>
        <v/>
      </c>
      <c r="K17" s="134" t="str">
        <f t="array" ref="K17">IFERROR(INDEX(I:I,SMALL(IF($I$8:$I$35&lt;&gt;"",ROW($I$8:$I$35),""),ROW(K17)-ROW(K$8)+1)),"")</f>
        <v/>
      </c>
    </row>
    <row r="18" spans="1:11" ht="20.100000000000001" customHeight="1" thickBot="1" x14ac:dyDescent="0.45">
      <c r="A18" s="6"/>
      <c r="B18" s="8">
        <v>110</v>
      </c>
      <c r="C18" s="124"/>
      <c r="D18" s="125"/>
      <c r="E18" s="20"/>
      <c r="F18" s="224"/>
      <c r="G18" s="6"/>
      <c r="I18" s="134" t="str">
        <f t="shared" si="0"/>
        <v/>
      </c>
      <c r="K18" s="134" t="str">
        <f t="array" ref="K18">IFERROR(INDEX(I:I,SMALL(IF($I$8:$I$35&lt;&gt;"",ROW($I$8:$I$35),""),ROW(K18)-ROW(K$8)+1)),"")</f>
        <v/>
      </c>
    </row>
    <row r="19" spans="1:11" ht="20.100000000000001" customHeight="1" thickTop="1" thickBot="1" x14ac:dyDescent="0.45">
      <c r="A19" s="6"/>
      <c r="B19" s="8"/>
      <c r="C19" s="4" t="s">
        <v>8</v>
      </c>
      <c r="D19" s="5">
        <f>SUM(D9:D18)</f>
        <v>0</v>
      </c>
      <c r="E19" s="6"/>
      <c r="F19" s="6"/>
      <c r="G19" s="6"/>
      <c r="I19" s="134" t="str">
        <f>"【"&amp;C21&amp;"】"</f>
        <v>【支出科目】</v>
      </c>
      <c r="K19" s="134" t="str">
        <f t="array" ref="K19">IFERROR(INDEX(I:I,SMALL(IF($I$8:$I$35&lt;&gt;"",ROW($I$8:$I$35),""),ROW(K19)-ROW(K$8)+1)),"")</f>
        <v/>
      </c>
    </row>
    <row r="20" spans="1:11" ht="15" thickBot="1" x14ac:dyDescent="0.45">
      <c r="A20" s="6"/>
      <c r="B20" s="6"/>
      <c r="C20" s="6"/>
      <c r="D20" s="6"/>
      <c r="E20" s="6"/>
      <c r="F20" s="6"/>
      <c r="G20" s="6"/>
      <c r="I20" s="134" t="str">
        <f>IF(C22="","",C22)</f>
        <v/>
      </c>
      <c r="K20" s="134" t="str">
        <f t="array" ref="K20">IFERROR(INDEX(I:I,SMALL(IF($I$8:$I$35&lt;&gt;"",ROW($I$8:$I$35),""),ROW(K20)-ROW(K$8)+1)),"")</f>
        <v/>
      </c>
    </row>
    <row r="21" spans="1:11" ht="20.100000000000001" customHeight="1" thickBot="1" x14ac:dyDescent="0.45">
      <c r="A21" s="6"/>
      <c r="B21" s="8"/>
      <c r="C21" s="11" t="s">
        <v>4</v>
      </c>
      <c r="D21" s="12" t="s">
        <v>5</v>
      </c>
      <c r="E21" s="21"/>
      <c r="F21" s="18"/>
      <c r="G21" s="6"/>
      <c r="I21" s="134" t="str">
        <f t="shared" ref="I21:I34" si="1">IF(C23="","",C23)</f>
        <v/>
      </c>
      <c r="K21" s="134" t="str">
        <f t="array" ref="K21">IFERROR(INDEX(I:I,SMALL(IF($I$8:$I$35&lt;&gt;"",ROW($I$8:$I$35),""),ROW(K21)-ROW(K$8)+1)),"")</f>
        <v/>
      </c>
    </row>
    <row r="22" spans="1:11" ht="20.100000000000001" customHeight="1" x14ac:dyDescent="0.4">
      <c r="A22" s="6"/>
      <c r="B22" s="8">
        <v>201</v>
      </c>
      <c r="C22" s="120"/>
      <c r="D22" s="121"/>
      <c r="E22" s="22"/>
      <c r="F22" s="220" t="s">
        <v>70</v>
      </c>
      <c r="G22" s="6"/>
      <c r="I22" s="134" t="str">
        <f t="shared" si="1"/>
        <v/>
      </c>
      <c r="K22" s="134" t="str">
        <f t="array" ref="K22">IFERROR(INDEX(I:I,SMALL(IF($I$8:$I$35&lt;&gt;"",ROW($I$8:$I$35),""),ROW(K22)-ROW(K$8)+1)),"")</f>
        <v/>
      </c>
    </row>
    <row r="23" spans="1:11" ht="20.100000000000001" customHeight="1" x14ac:dyDescent="0.4">
      <c r="A23" s="6"/>
      <c r="B23" s="8">
        <v>202</v>
      </c>
      <c r="C23" s="122"/>
      <c r="D23" s="123"/>
      <c r="E23" s="22"/>
      <c r="F23" s="221"/>
      <c r="G23" s="6"/>
      <c r="I23" s="134" t="str">
        <f t="shared" si="1"/>
        <v/>
      </c>
      <c r="K23" s="134" t="str">
        <f t="array" ref="K23">IFERROR(INDEX(I:I,SMALL(IF($I$8:$I$35&lt;&gt;"",ROW($I$8:$I$35),""),ROW(K23)-ROW(K$8)+1)),"")</f>
        <v/>
      </c>
    </row>
    <row r="24" spans="1:11" ht="20.100000000000001" customHeight="1" x14ac:dyDescent="0.4">
      <c r="A24" s="6"/>
      <c r="B24" s="8">
        <v>203</v>
      </c>
      <c r="C24" s="122"/>
      <c r="D24" s="123"/>
      <c r="E24" s="22"/>
      <c r="F24" s="221"/>
      <c r="G24" s="6"/>
      <c r="I24" s="134" t="str">
        <f t="shared" si="1"/>
        <v/>
      </c>
      <c r="K24" s="134" t="str">
        <f t="array" ref="K24">IFERROR(INDEX(I:I,SMALL(IF($I$8:$I$35&lt;&gt;"",ROW($I$8:$I$35),""),ROW(K24)-ROW(K$8)+1)),"")</f>
        <v/>
      </c>
    </row>
    <row r="25" spans="1:11" ht="20.100000000000001" customHeight="1" x14ac:dyDescent="0.4">
      <c r="A25" s="6"/>
      <c r="B25" s="8">
        <v>204</v>
      </c>
      <c r="C25" s="122"/>
      <c r="D25" s="123"/>
      <c r="E25" s="22"/>
      <c r="F25" s="221"/>
      <c r="G25" s="6"/>
      <c r="I25" s="134" t="str">
        <f t="shared" si="1"/>
        <v/>
      </c>
      <c r="K25" s="134" t="str">
        <f t="array" ref="K25">IFERROR(INDEX(I:I,SMALL(IF($I$8:$I$35&lt;&gt;"",ROW($I$8:$I$35),""),ROW(K25)-ROW(K$8)+1)),"")</f>
        <v/>
      </c>
    </row>
    <row r="26" spans="1:11" ht="20.100000000000001" customHeight="1" x14ac:dyDescent="0.4">
      <c r="A26" s="6"/>
      <c r="B26" s="8">
        <v>205</v>
      </c>
      <c r="C26" s="122"/>
      <c r="D26" s="123"/>
      <c r="E26" s="22"/>
      <c r="F26" s="221"/>
      <c r="G26" s="6"/>
      <c r="I26" s="134" t="str">
        <f t="shared" si="1"/>
        <v/>
      </c>
      <c r="K26" s="134" t="str">
        <f t="array" ref="K26">IFERROR(INDEX(I:I,SMALL(IF($I$8:$I$35&lt;&gt;"",ROW($I$8:$I$35),""),ROW(K26)-ROW(K$8)+1)),"")</f>
        <v/>
      </c>
    </row>
    <row r="27" spans="1:11" ht="20.100000000000001" customHeight="1" x14ac:dyDescent="0.4">
      <c r="A27" s="6"/>
      <c r="B27" s="8">
        <v>206</v>
      </c>
      <c r="C27" s="122"/>
      <c r="D27" s="123"/>
      <c r="E27" s="22"/>
      <c r="F27" s="221"/>
      <c r="G27" s="6"/>
      <c r="I27" s="134" t="str">
        <f t="shared" si="1"/>
        <v/>
      </c>
      <c r="K27" s="134" t="str">
        <f t="array" ref="K27">IFERROR(INDEX(I:I,SMALL(IF($I$8:$I$35&lt;&gt;"",ROW($I$8:$I$35),""),ROW(K27)-ROW(K$8)+1)),"")</f>
        <v/>
      </c>
    </row>
    <row r="28" spans="1:11" ht="20.100000000000001" customHeight="1" x14ac:dyDescent="0.4">
      <c r="A28" s="6"/>
      <c r="B28" s="8">
        <v>207</v>
      </c>
      <c r="C28" s="122"/>
      <c r="D28" s="123"/>
      <c r="E28" s="22"/>
      <c r="F28" s="221"/>
      <c r="G28" s="6"/>
      <c r="I28" s="134" t="str">
        <f t="shared" si="1"/>
        <v/>
      </c>
      <c r="K28" s="134" t="str">
        <f t="array" ref="K28">IFERROR(INDEX(I:I,SMALL(IF($I$8:$I$35&lt;&gt;"",ROW($I$8:$I$35),""),ROW(K28)-ROW(K$8)+1)),"")</f>
        <v/>
      </c>
    </row>
    <row r="29" spans="1:11" ht="20.100000000000001" customHeight="1" x14ac:dyDescent="0.4">
      <c r="A29" s="6"/>
      <c r="B29" s="8">
        <v>208</v>
      </c>
      <c r="C29" s="122"/>
      <c r="D29" s="123"/>
      <c r="E29" s="22"/>
      <c r="F29" s="221"/>
      <c r="G29" s="6"/>
      <c r="I29" s="134" t="str">
        <f t="shared" si="1"/>
        <v/>
      </c>
      <c r="K29" s="134" t="str">
        <f t="array" ref="K29">IFERROR(INDEX(I:I,SMALL(IF($I$8:$I$35&lt;&gt;"",ROW($I$8:$I$35),""),ROW(K29)-ROW(K$8)+1)),"")</f>
        <v/>
      </c>
    </row>
    <row r="30" spans="1:11" ht="20.100000000000001" customHeight="1" x14ac:dyDescent="0.4">
      <c r="A30" s="6"/>
      <c r="B30" s="8">
        <v>209</v>
      </c>
      <c r="C30" s="122"/>
      <c r="D30" s="123"/>
      <c r="E30" s="22"/>
      <c r="F30" s="221"/>
      <c r="G30" s="6"/>
      <c r="I30" s="134" t="str">
        <f t="shared" si="1"/>
        <v/>
      </c>
      <c r="K30" s="134" t="str">
        <f t="array" ref="K30">IFERROR(INDEX(I:I,SMALL(IF($I$8:$I$35&lt;&gt;"",ROW($I$8:$I$35),""),ROW(K30)-ROW(K$8)+1)),"")</f>
        <v/>
      </c>
    </row>
    <row r="31" spans="1:11" ht="20.100000000000001" customHeight="1" x14ac:dyDescent="0.4">
      <c r="A31" s="6"/>
      <c r="B31" s="8">
        <v>210</v>
      </c>
      <c r="C31" s="122"/>
      <c r="D31" s="123"/>
      <c r="E31" s="22"/>
      <c r="F31" s="221"/>
      <c r="G31" s="6"/>
      <c r="I31" s="134" t="str">
        <f t="shared" si="1"/>
        <v/>
      </c>
      <c r="K31" s="134" t="str">
        <f t="array" ref="K31">IFERROR(INDEX(I:I,SMALL(IF($I$8:$I$35&lt;&gt;"",ROW($I$8:$I$35),""),ROW(K31)-ROW(K$8)+1)),"")</f>
        <v/>
      </c>
    </row>
    <row r="32" spans="1:11" ht="20.100000000000001" customHeight="1" x14ac:dyDescent="0.4">
      <c r="A32" s="6"/>
      <c r="B32" s="8">
        <v>211</v>
      </c>
      <c r="C32" s="122"/>
      <c r="D32" s="123"/>
      <c r="E32" s="22"/>
      <c r="F32" s="221"/>
      <c r="G32" s="6"/>
      <c r="I32" s="134" t="str">
        <f t="shared" si="1"/>
        <v/>
      </c>
      <c r="K32" s="134" t="str">
        <f t="array" ref="K32">IFERROR(INDEX(I:I,SMALL(IF($I$8:$I$35&lt;&gt;"",ROW($I$8:$I$35),""),ROW(K32)-ROW(K$8)+1)),"")</f>
        <v/>
      </c>
    </row>
    <row r="33" spans="1:11" ht="20.100000000000001" customHeight="1" x14ac:dyDescent="0.4">
      <c r="A33" s="6"/>
      <c r="B33" s="8">
        <v>212</v>
      </c>
      <c r="C33" s="122"/>
      <c r="D33" s="123"/>
      <c r="E33" s="22"/>
      <c r="F33" s="221"/>
      <c r="G33" s="6"/>
      <c r="I33" s="134" t="str">
        <f t="shared" si="1"/>
        <v/>
      </c>
      <c r="K33" s="134" t="str">
        <f t="array" ref="K33">IFERROR(INDEX(I:I,SMALL(IF($I$8:$I$35&lt;&gt;"",ROW($I$8:$I$35),""),ROW(K33)-ROW(K$8)+1)),"")</f>
        <v/>
      </c>
    </row>
    <row r="34" spans="1:11" ht="20.100000000000001" customHeight="1" x14ac:dyDescent="0.4">
      <c r="A34" s="6"/>
      <c r="B34" s="8">
        <v>213</v>
      </c>
      <c r="C34" s="122"/>
      <c r="D34" s="123"/>
      <c r="E34" s="22"/>
      <c r="F34" s="221"/>
      <c r="G34" s="6"/>
      <c r="I34" s="134" t="str">
        <f t="shared" si="1"/>
        <v/>
      </c>
      <c r="K34" s="134" t="str">
        <f t="array" ref="K34">IFERROR(INDEX(I:I,SMALL(IF($I$8:$I$35&lt;&gt;"",ROW($I$8:$I$35),""),ROW(K34)-ROW(K$8)+1)),"")</f>
        <v/>
      </c>
    </row>
    <row r="35" spans="1:11" ht="20.100000000000001" customHeight="1" x14ac:dyDescent="0.4">
      <c r="A35" s="6"/>
      <c r="B35" s="8">
        <v>214</v>
      </c>
      <c r="C35" s="122"/>
      <c r="D35" s="123"/>
      <c r="E35" s="22"/>
      <c r="F35" s="221"/>
      <c r="G35" s="6"/>
    </row>
    <row r="36" spans="1:11" ht="20.100000000000001" customHeight="1" thickBot="1" x14ac:dyDescent="0.45">
      <c r="A36" s="6"/>
      <c r="B36" s="8">
        <v>215</v>
      </c>
      <c r="C36" s="124"/>
      <c r="D36" s="125"/>
      <c r="E36" s="23"/>
      <c r="F36" s="222"/>
      <c r="G36" s="6"/>
    </row>
    <row r="37" spans="1:11" ht="20.100000000000001" customHeight="1" thickTop="1" thickBot="1" x14ac:dyDescent="0.45">
      <c r="A37" s="6"/>
      <c r="B37" s="8"/>
      <c r="C37" s="13" t="s">
        <v>8</v>
      </c>
      <c r="D37" s="14">
        <f>SUM(D22:D36)</f>
        <v>0</v>
      </c>
      <c r="E37" s="15" t="str">
        <f>IF(D19=D37,"収支予算額合計と一致しました","")</f>
        <v>収支予算額合計と一致しました</v>
      </c>
      <c r="F37" s="6"/>
      <c r="G37" s="6"/>
    </row>
    <row r="38" spans="1:11" ht="20.100000000000001" customHeight="1" x14ac:dyDescent="0.4">
      <c r="A38" s="6"/>
      <c r="B38" s="6"/>
      <c r="C38" s="6"/>
      <c r="D38" s="16" t="str">
        <f>IF(D19=D37,"","収支予算額合計と一致していません")</f>
        <v/>
      </c>
      <c r="E38" s="6"/>
      <c r="F38" s="6"/>
      <c r="G38" s="6"/>
    </row>
  </sheetData>
  <sheetProtection sheet="1" objects="1" scenarios="1"/>
  <mergeCells count="3">
    <mergeCell ref="C4:C6"/>
    <mergeCell ref="F22:F36"/>
    <mergeCell ref="F8:F18"/>
  </mergeCells>
  <phoneticPr fontId="2"/>
  <conditionalFormatting sqref="D37">
    <cfRule type="cellIs" dxfId="5" priority="1" operator="notEqual">
      <formula>$D$19</formula>
    </cfRule>
  </conditionalFormatting>
  <pageMargins left="0.59055118110236227" right="0.59055118110236227" top="0.59055118110236227" bottom="0.59055118110236227" header="0.31496062992125984" footer="0.31496062992125984"/>
  <pageSetup paperSize="9" scale="75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A4009-97FD-48C5-97B5-88B5C2670852}">
  <sheetPr codeName="Sheet3"/>
  <dimension ref="A1:N305"/>
  <sheetViews>
    <sheetView view="pageBreakPreview" zoomScaleNormal="100" zoomScaleSheetLayoutView="100" workbookViewId="0">
      <pane ySplit="4" topLeftCell="A5" activePane="bottomLeft" state="frozen"/>
      <selection pane="bottomLeft" activeCell="E5" sqref="E5"/>
    </sheetView>
  </sheetViews>
  <sheetFormatPr defaultRowHeight="14.25" x14ac:dyDescent="0.4"/>
  <cols>
    <col min="1" max="1" width="0.875" style="1" customWidth="1"/>
    <col min="2" max="2" width="5.625" style="1" hidden="1" customWidth="1"/>
    <col min="3" max="3" width="15.625" style="1" hidden="1" customWidth="1"/>
    <col min="4" max="4" width="5.625" style="1" customWidth="1"/>
    <col min="5" max="5" width="9.625" style="1" customWidth="1"/>
    <col min="6" max="6" width="15.625" style="1" customWidth="1"/>
    <col min="7" max="7" width="40.625" style="1" customWidth="1"/>
    <col min="8" max="10" width="10.625" style="1" customWidth="1"/>
    <col min="11" max="11" width="0.875" style="1" customWidth="1"/>
    <col min="12" max="12" width="1.625" style="1" customWidth="1"/>
    <col min="13" max="13" width="35" style="1" bestFit="1" customWidth="1"/>
    <col min="14" max="14" width="9" style="1" customWidth="1"/>
    <col min="15" max="16384" width="9" style="1"/>
  </cols>
  <sheetData>
    <row r="1" spans="1:14" ht="9.9499999999999993" customHeight="1" x14ac:dyDescent="0.4">
      <c r="A1" s="6"/>
      <c r="D1" s="6"/>
      <c r="E1" s="6"/>
      <c r="F1" s="6"/>
      <c r="G1" s="6"/>
      <c r="H1" s="6"/>
      <c r="I1" s="6"/>
      <c r="J1" s="6"/>
      <c r="K1" s="6"/>
    </row>
    <row r="2" spans="1:14" ht="20.100000000000001" customHeight="1" x14ac:dyDescent="0.4">
      <c r="A2" s="6"/>
      <c r="D2" s="84" t="str">
        <f>IF('1 設定'!D3="","",'1 設定'!D3)</f>
        <v/>
      </c>
      <c r="E2" s="88"/>
      <c r="F2" s="89" t="str">
        <f>'1 設定'!D2&amp;"　出納簿"</f>
        <v>　出納簿</v>
      </c>
      <c r="G2" s="6"/>
      <c r="H2" s="6"/>
      <c r="I2" s="6"/>
      <c r="J2" s="6"/>
      <c r="K2" s="6"/>
      <c r="N2" s="51"/>
    </row>
    <row r="3" spans="1:14" ht="9.9499999999999993" customHeight="1" thickBot="1" x14ac:dyDescent="0.45">
      <c r="A3" s="6"/>
      <c r="D3" s="6"/>
      <c r="E3" s="6"/>
      <c r="F3" s="6"/>
      <c r="G3" s="6"/>
      <c r="H3" s="6"/>
      <c r="I3" s="6"/>
      <c r="J3" s="6"/>
      <c r="K3" s="6"/>
    </row>
    <row r="4" spans="1:14" ht="30" customHeight="1" thickBot="1" x14ac:dyDescent="0.45">
      <c r="A4" s="6"/>
      <c r="B4" s="70" t="s">
        <v>26</v>
      </c>
      <c r="C4" s="70" t="s">
        <v>26</v>
      </c>
      <c r="D4" s="34" t="s">
        <v>14</v>
      </c>
      <c r="E4" s="35" t="s">
        <v>15</v>
      </c>
      <c r="F4" s="35" t="s">
        <v>16</v>
      </c>
      <c r="G4" s="38" t="s">
        <v>17</v>
      </c>
      <c r="H4" s="34" t="s">
        <v>18</v>
      </c>
      <c r="I4" s="37" t="s">
        <v>19</v>
      </c>
      <c r="J4" s="36" t="s">
        <v>20</v>
      </c>
      <c r="K4" s="6"/>
    </row>
    <row r="5" spans="1:14" ht="15" customHeight="1" x14ac:dyDescent="0.4">
      <c r="A5" s="6"/>
      <c r="B5" s="1">
        <f>COUNTIF(F5:F5,F5)</f>
        <v>0</v>
      </c>
      <c r="C5" s="1" t="str">
        <f>CONCATENATE(B5,F5)</f>
        <v>0</v>
      </c>
      <c r="D5" s="39" t="str">
        <f>IF(E5="","",COUNTA($E$5:E5)-COUNTIFS($E$5:E5,"",$E$5:E5,""=""))</f>
        <v/>
      </c>
      <c r="E5" s="107"/>
      <c r="F5" s="108"/>
      <c r="G5" s="109"/>
      <c r="H5" s="127"/>
      <c r="I5" s="243"/>
      <c r="J5" s="246" t="str">
        <f>IF(H5+I5=0,"",H5-I5)</f>
        <v/>
      </c>
      <c r="K5" s="6"/>
      <c r="M5" s="69" t="str">
        <f>IFERROR(VLOOKUP(C5,'非計算元シート(支出)'!$C$7:$G$1506,5,FALSE),"")</f>
        <v/>
      </c>
    </row>
    <row r="6" spans="1:14" ht="15" customHeight="1" x14ac:dyDescent="0.4">
      <c r="A6" s="6"/>
      <c r="B6" s="1" t="str">
        <f>IF(F6="","",COUNTIF($F$5:F6,F6))</f>
        <v/>
      </c>
      <c r="C6" s="1" t="str">
        <f t="shared" ref="C6:C69" si="0">CONCATENATE(B6,F6)</f>
        <v/>
      </c>
      <c r="D6" s="10" t="str">
        <f>IF(E6="","",COUNTA($E$5:E6)-COUNTIFS($E$5:E6,"",$E$5:E6,""=""))</f>
        <v/>
      </c>
      <c r="E6" s="110"/>
      <c r="F6" s="111"/>
      <c r="G6" s="112"/>
      <c r="H6" s="128"/>
      <c r="I6" s="244"/>
      <c r="J6" s="247" t="str">
        <f>IF(OR(H6&lt;&gt;"",I6&lt;&gt;""),SUM($H$5:H6)-SUM($I$5:I6),"")</f>
        <v/>
      </c>
      <c r="K6" s="6"/>
      <c r="M6" s="69" t="str">
        <f>IFERROR(VLOOKUP(C6,'非計算元シート(支出)'!$C$7:$G$1506,5,FALSE),"")</f>
        <v/>
      </c>
    </row>
    <row r="7" spans="1:14" ht="15" customHeight="1" x14ac:dyDescent="0.4">
      <c r="A7" s="6"/>
      <c r="B7" s="1" t="str">
        <f>IF(F7="","",COUNTIF($F$5:F7,F7))</f>
        <v/>
      </c>
      <c r="C7" s="1" t="str">
        <f t="shared" si="0"/>
        <v/>
      </c>
      <c r="D7" s="10" t="str">
        <f>IF(E7="","",COUNTA($E$5:E7)-COUNTIFS($E$5:E7,"",$E$5:E7,""=""))</f>
        <v/>
      </c>
      <c r="E7" s="110"/>
      <c r="F7" s="111"/>
      <c r="G7" s="112"/>
      <c r="H7" s="128"/>
      <c r="I7" s="244"/>
      <c r="J7" s="247" t="str">
        <f>IF(OR(H7&lt;&gt;"",I7&lt;&gt;""),SUM($H$5:H7)-SUM($I$5:I7),"")</f>
        <v/>
      </c>
      <c r="K7" s="6"/>
      <c r="M7" s="69" t="str">
        <f>IFERROR(VLOOKUP(C7,'非計算元シート(支出)'!$C$7:$G$1506,5,FALSE),"")</f>
        <v/>
      </c>
    </row>
    <row r="8" spans="1:14" ht="15" customHeight="1" x14ac:dyDescent="0.4">
      <c r="A8" s="6"/>
      <c r="B8" s="1" t="str">
        <f>IF(F8="","",COUNTIF($F$5:F8,F8))</f>
        <v/>
      </c>
      <c r="C8" s="1" t="str">
        <f t="shared" si="0"/>
        <v/>
      </c>
      <c r="D8" s="10" t="str">
        <f>IF(E8="","",COUNTA($E$5:E8)-COUNTIFS($E$5:E8,"",$E$5:E8,""=""))</f>
        <v/>
      </c>
      <c r="E8" s="110"/>
      <c r="F8" s="111"/>
      <c r="G8" s="112"/>
      <c r="H8" s="128"/>
      <c r="I8" s="244"/>
      <c r="J8" s="247" t="str">
        <f>IF(OR(H8&lt;&gt;"",I8&lt;&gt;""),SUM($H$5:H8)-SUM($I$5:I8),"")</f>
        <v/>
      </c>
      <c r="K8" s="6"/>
      <c r="M8" s="69" t="str">
        <f>IFERROR(VLOOKUP(C8,'非計算元シート(支出)'!$C$7:$G$1506,5,FALSE),"")</f>
        <v/>
      </c>
    </row>
    <row r="9" spans="1:14" ht="15" customHeight="1" x14ac:dyDescent="0.4">
      <c r="A9" s="6"/>
      <c r="B9" s="1" t="str">
        <f>IF(F9="","",COUNTIF($F$5:F9,F9))</f>
        <v/>
      </c>
      <c r="C9" s="1" t="str">
        <f t="shared" si="0"/>
        <v/>
      </c>
      <c r="D9" s="10" t="str">
        <f>IF(E9="","",COUNTA($E$5:E9)-COUNTIFS($E$5:E9,"",$E$5:E9,""=""))</f>
        <v/>
      </c>
      <c r="E9" s="110"/>
      <c r="F9" s="111"/>
      <c r="G9" s="112"/>
      <c r="H9" s="128"/>
      <c r="I9" s="244"/>
      <c r="J9" s="247" t="str">
        <f>IF(OR(H9&lt;&gt;"",I9&lt;&gt;""),SUM($H$5:H9)-SUM($I$5:I9),"")</f>
        <v/>
      </c>
      <c r="K9" s="6"/>
      <c r="M9" s="69" t="str">
        <f>IFERROR(VLOOKUP(C9,'非計算元シート(支出)'!$C$7:$G$1506,5,FALSE),"")</f>
        <v/>
      </c>
    </row>
    <row r="10" spans="1:14" ht="15" customHeight="1" x14ac:dyDescent="0.4">
      <c r="A10" s="6"/>
      <c r="B10" s="1" t="str">
        <f>IF(F10="","",COUNTIF($F$5:F10,F10))</f>
        <v/>
      </c>
      <c r="C10" s="1" t="str">
        <f t="shared" si="0"/>
        <v/>
      </c>
      <c r="D10" s="10" t="str">
        <f>IF(E10="","",COUNTA($E$5:E10)-COUNTIFS($E$5:E10,"",$E$5:E10,""=""))</f>
        <v/>
      </c>
      <c r="E10" s="110"/>
      <c r="F10" s="111"/>
      <c r="G10" s="112"/>
      <c r="H10" s="128"/>
      <c r="I10" s="244"/>
      <c r="J10" s="247" t="str">
        <f>IF(OR(H10&lt;&gt;"",I10&lt;&gt;""),SUM($H$5:H10)-SUM($I$5:I10),"")</f>
        <v/>
      </c>
      <c r="K10" s="6"/>
      <c r="M10" s="69" t="str">
        <f>IFERROR(VLOOKUP(C10,'非計算元シート(支出)'!$C$7:$G$1506,5,FALSE),"")</f>
        <v/>
      </c>
    </row>
    <row r="11" spans="1:14" ht="15" customHeight="1" x14ac:dyDescent="0.4">
      <c r="A11" s="6"/>
      <c r="B11" s="1" t="str">
        <f>IF(F11="","",COUNTIF($F$5:F11,F11))</f>
        <v/>
      </c>
      <c r="C11" s="1" t="str">
        <f t="shared" si="0"/>
        <v/>
      </c>
      <c r="D11" s="10" t="str">
        <f>IF(E11="","",COUNTA($E$5:E11)-COUNTIFS($E$5:E11,"",$E$5:E11,""=""))</f>
        <v/>
      </c>
      <c r="E11" s="110"/>
      <c r="F11" s="111"/>
      <c r="G11" s="112"/>
      <c r="H11" s="128"/>
      <c r="I11" s="244"/>
      <c r="J11" s="247" t="str">
        <f>IF(OR(H11&lt;&gt;"",I11&lt;&gt;""),SUM($H$5:H11)-SUM($I$5:I11),"")</f>
        <v/>
      </c>
      <c r="K11" s="6"/>
      <c r="M11" s="69" t="str">
        <f>IFERROR(VLOOKUP(C11,'非計算元シート(支出)'!$C$7:$G$1506,5,FALSE),"")</f>
        <v/>
      </c>
    </row>
    <row r="12" spans="1:14" ht="15" customHeight="1" x14ac:dyDescent="0.4">
      <c r="A12" s="6"/>
      <c r="B12" s="1" t="str">
        <f>IF(F12="","",COUNTIF($F$5:F12,F12))</f>
        <v/>
      </c>
      <c r="C12" s="1" t="str">
        <f t="shared" si="0"/>
        <v/>
      </c>
      <c r="D12" s="10" t="str">
        <f>IF(E12="","",COUNTA($E$5:E12)-COUNTIFS($E$5:E12,"",$E$5:E12,""=""))</f>
        <v/>
      </c>
      <c r="E12" s="110"/>
      <c r="F12" s="111"/>
      <c r="G12" s="112"/>
      <c r="H12" s="128"/>
      <c r="I12" s="244"/>
      <c r="J12" s="247" t="str">
        <f>IF(OR(H12&lt;&gt;"",I12&lt;&gt;""),SUM($H$5:H12)-SUM($I$5:I12),"")</f>
        <v/>
      </c>
      <c r="K12" s="6"/>
      <c r="M12" s="69" t="str">
        <f>IFERROR(VLOOKUP(C12,'非計算元シート(支出)'!$C$7:$G$1506,5,FALSE),"")</f>
        <v/>
      </c>
    </row>
    <row r="13" spans="1:14" ht="15" customHeight="1" x14ac:dyDescent="0.4">
      <c r="A13" s="6"/>
      <c r="B13" s="1" t="str">
        <f>IF(F13="","",COUNTIF($F$5:F13,F13))</f>
        <v/>
      </c>
      <c r="C13" s="1" t="str">
        <f t="shared" si="0"/>
        <v/>
      </c>
      <c r="D13" s="10" t="str">
        <f>IF(E13="","",COUNTA($E$5:E13)-COUNTIFS($E$5:E13,"",$E$5:E13,""=""))</f>
        <v/>
      </c>
      <c r="E13" s="110"/>
      <c r="F13" s="111"/>
      <c r="G13" s="112"/>
      <c r="H13" s="128"/>
      <c r="I13" s="244"/>
      <c r="J13" s="247" t="str">
        <f>IF(OR(H13&lt;&gt;"",I13&lt;&gt;""),SUM($H$5:H13)-SUM($I$5:I13),"")</f>
        <v/>
      </c>
      <c r="K13" s="6"/>
      <c r="M13" s="69" t="str">
        <f>IFERROR(VLOOKUP(C13,'非計算元シート(支出)'!$C$7:$G$1506,5,FALSE),"")</f>
        <v/>
      </c>
    </row>
    <row r="14" spans="1:14" ht="15" customHeight="1" x14ac:dyDescent="0.4">
      <c r="A14" s="6"/>
      <c r="B14" s="1" t="str">
        <f>IF(F14="","",COUNTIF($F$5:F14,F14))</f>
        <v/>
      </c>
      <c r="C14" s="1" t="str">
        <f t="shared" si="0"/>
        <v/>
      </c>
      <c r="D14" s="10" t="str">
        <f>IF(E14="","",COUNTA($E$5:E14)-COUNTIFS($E$5:E14,"",$E$5:E14,""=""))</f>
        <v/>
      </c>
      <c r="E14" s="110"/>
      <c r="F14" s="111"/>
      <c r="G14" s="112"/>
      <c r="H14" s="128"/>
      <c r="I14" s="244"/>
      <c r="J14" s="247" t="str">
        <f>IF(OR(H14&lt;&gt;"",I14&lt;&gt;""),SUM($H$5:H14)-SUM($I$5:I14),"")</f>
        <v/>
      </c>
      <c r="K14" s="6"/>
      <c r="M14" s="69" t="str">
        <f>IFERROR(VLOOKUP(C14,'非計算元シート(支出)'!$C$7:$G$1506,5,FALSE),"")</f>
        <v/>
      </c>
    </row>
    <row r="15" spans="1:14" ht="15" customHeight="1" x14ac:dyDescent="0.4">
      <c r="A15" s="6"/>
      <c r="B15" s="1" t="str">
        <f>IF(F15="","",COUNTIF($F$5:F15,F15))</f>
        <v/>
      </c>
      <c r="C15" s="1" t="str">
        <f t="shared" si="0"/>
        <v/>
      </c>
      <c r="D15" s="10" t="str">
        <f>IF(E15="","",COUNTA($E$5:E15)-COUNTIFS($E$5:E15,"",$E$5:E15,""=""))</f>
        <v/>
      </c>
      <c r="E15" s="110"/>
      <c r="F15" s="111"/>
      <c r="G15" s="112"/>
      <c r="H15" s="128"/>
      <c r="I15" s="244"/>
      <c r="J15" s="247" t="str">
        <f>IF(OR(H15&lt;&gt;"",I15&lt;&gt;""),SUM($H$5:H15)-SUM($I$5:I15),"")</f>
        <v/>
      </c>
      <c r="K15" s="6"/>
      <c r="M15" s="69" t="str">
        <f>IFERROR(VLOOKUP(C15,'非計算元シート(支出)'!$C$7:$G$1506,5,FALSE),"")</f>
        <v/>
      </c>
    </row>
    <row r="16" spans="1:14" ht="15" customHeight="1" x14ac:dyDescent="0.4">
      <c r="A16" s="6"/>
      <c r="B16" s="1" t="str">
        <f>IF(F16="","",COUNTIF($F$5:F16,F16))</f>
        <v/>
      </c>
      <c r="C16" s="1" t="str">
        <f t="shared" si="0"/>
        <v/>
      </c>
      <c r="D16" s="10" t="str">
        <f>IF(E16="","",COUNTA($E$5:E16)-COUNTIFS($E$5:E16,"",$E$5:E16,""=""))</f>
        <v/>
      </c>
      <c r="E16" s="110"/>
      <c r="F16" s="111"/>
      <c r="G16" s="112"/>
      <c r="H16" s="128"/>
      <c r="I16" s="244"/>
      <c r="J16" s="247" t="str">
        <f>IF(OR(H16&lt;&gt;"",I16&lt;&gt;""),SUM($H$5:H16)-SUM($I$5:I16),"")</f>
        <v/>
      </c>
      <c r="K16" s="6"/>
      <c r="M16" s="69" t="str">
        <f>IFERROR(VLOOKUP(C16,'非計算元シート(支出)'!$C$7:$G$1506,5,FALSE),"")</f>
        <v/>
      </c>
    </row>
    <row r="17" spans="1:13" ht="15" customHeight="1" x14ac:dyDescent="0.4">
      <c r="A17" s="6"/>
      <c r="B17" s="1" t="str">
        <f>IF(F17="","",COUNTIF($F$5:F17,F17))</f>
        <v/>
      </c>
      <c r="C17" s="1" t="str">
        <f t="shared" si="0"/>
        <v/>
      </c>
      <c r="D17" s="10" t="str">
        <f>IF(E17="","",COUNTA($E$5:E17)-COUNTIFS($E$5:E17,"",$E$5:E17,""=""))</f>
        <v/>
      </c>
      <c r="E17" s="110"/>
      <c r="F17" s="111"/>
      <c r="G17" s="112"/>
      <c r="H17" s="128"/>
      <c r="I17" s="244"/>
      <c r="J17" s="247" t="str">
        <f>IF(OR(H17&lt;&gt;"",I17&lt;&gt;""),SUM($H$5:H17)-SUM($I$5:I17),"")</f>
        <v/>
      </c>
      <c r="K17" s="6"/>
      <c r="M17" s="69" t="str">
        <f>IFERROR(VLOOKUP(C17,'非計算元シート(支出)'!$C$7:$G$1506,5,FALSE),"")</f>
        <v/>
      </c>
    </row>
    <row r="18" spans="1:13" ht="15" customHeight="1" x14ac:dyDescent="0.4">
      <c r="A18" s="6"/>
      <c r="B18" s="1" t="str">
        <f>IF(F18="","",COUNTIF($F$5:F18,F18))</f>
        <v/>
      </c>
      <c r="C18" s="1" t="str">
        <f t="shared" si="0"/>
        <v/>
      </c>
      <c r="D18" s="10" t="str">
        <f>IF(E18="","",COUNTA($E$5:E18)-COUNTIFS($E$5:E18,"",$E$5:E18,""=""))</f>
        <v/>
      </c>
      <c r="E18" s="110"/>
      <c r="F18" s="111"/>
      <c r="G18" s="112"/>
      <c r="H18" s="128"/>
      <c r="I18" s="244"/>
      <c r="J18" s="247" t="str">
        <f>IF(OR(H18&lt;&gt;"",I18&lt;&gt;""),SUM($H$5:H18)-SUM($I$5:I18),"")</f>
        <v/>
      </c>
      <c r="K18" s="6"/>
      <c r="M18" s="69" t="str">
        <f>IFERROR(VLOOKUP(C18,'非計算元シート(支出)'!$C$7:$G$1506,5,FALSE),"")</f>
        <v/>
      </c>
    </row>
    <row r="19" spans="1:13" ht="15" customHeight="1" x14ac:dyDescent="0.4">
      <c r="A19" s="6"/>
      <c r="B19" s="1" t="str">
        <f>IF(F19="","",COUNTIF($F$5:F19,F19))</f>
        <v/>
      </c>
      <c r="C19" s="1" t="str">
        <f t="shared" si="0"/>
        <v/>
      </c>
      <c r="D19" s="10" t="str">
        <f>IF(E19="","",COUNTA($E$5:E19)-COUNTIFS($E$5:E19,"",$E$5:E19,""=""))</f>
        <v/>
      </c>
      <c r="E19" s="110"/>
      <c r="F19" s="111"/>
      <c r="G19" s="112"/>
      <c r="H19" s="128"/>
      <c r="I19" s="244"/>
      <c r="J19" s="247" t="str">
        <f>IF(OR(H19&lt;&gt;"",I19&lt;&gt;""),SUM($H$5:H19)-SUM($I$5:I19),"")</f>
        <v/>
      </c>
      <c r="K19" s="6"/>
      <c r="M19" s="69" t="str">
        <f>IFERROR(VLOOKUP(C19,'非計算元シート(支出)'!$C$7:$G$1506,5,FALSE),"")</f>
        <v/>
      </c>
    </row>
    <row r="20" spans="1:13" ht="15" customHeight="1" x14ac:dyDescent="0.4">
      <c r="A20" s="6"/>
      <c r="B20" s="1" t="str">
        <f>IF(F20="","",COUNTIF($F$5:F20,F20))</f>
        <v/>
      </c>
      <c r="C20" s="1" t="str">
        <f t="shared" si="0"/>
        <v/>
      </c>
      <c r="D20" s="10" t="str">
        <f>IF(E20="","",COUNTA($E$5:E20)-COUNTIFS($E$5:E20,"",$E$5:E20,""=""))</f>
        <v/>
      </c>
      <c r="E20" s="110"/>
      <c r="F20" s="111"/>
      <c r="G20" s="112"/>
      <c r="H20" s="128"/>
      <c r="I20" s="244"/>
      <c r="J20" s="247" t="str">
        <f>IF(OR(H20&lt;&gt;"",I20&lt;&gt;""),SUM($H$5:H20)-SUM($I$5:I20),"")</f>
        <v/>
      </c>
      <c r="K20" s="6"/>
      <c r="M20" s="69" t="str">
        <f>IFERROR(VLOOKUP(C20,'非計算元シート(支出)'!$C$7:$G$1506,5,FALSE),"")</f>
        <v/>
      </c>
    </row>
    <row r="21" spans="1:13" ht="15" customHeight="1" x14ac:dyDescent="0.4">
      <c r="A21" s="6"/>
      <c r="B21" s="1" t="str">
        <f>IF(F21="","",COUNTIF($F$5:F21,F21))</f>
        <v/>
      </c>
      <c r="C21" s="1" t="str">
        <f t="shared" si="0"/>
        <v/>
      </c>
      <c r="D21" s="10" t="str">
        <f>IF(E21="","",COUNTA($E$5:E21)-COUNTIFS($E$5:E21,"",$E$5:E21,""=""))</f>
        <v/>
      </c>
      <c r="E21" s="110"/>
      <c r="F21" s="111"/>
      <c r="G21" s="112"/>
      <c r="H21" s="128"/>
      <c r="I21" s="244"/>
      <c r="J21" s="247" t="str">
        <f>IF(OR(H21&lt;&gt;"",I21&lt;&gt;""),SUM($H$5:H21)-SUM($I$5:I21),"")</f>
        <v/>
      </c>
      <c r="K21" s="6"/>
      <c r="M21" s="69" t="str">
        <f>IFERROR(VLOOKUP(C21,'非計算元シート(支出)'!$C$7:$G$1506,5,FALSE),"")</f>
        <v/>
      </c>
    </row>
    <row r="22" spans="1:13" ht="15" customHeight="1" x14ac:dyDescent="0.4">
      <c r="A22" s="6"/>
      <c r="B22" s="1" t="str">
        <f>IF(F22="","",COUNTIF($F$5:F22,F22))</f>
        <v/>
      </c>
      <c r="C22" s="1" t="str">
        <f t="shared" si="0"/>
        <v/>
      </c>
      <c r="D22" s="10" t="str">
        <f>IF(E22="","",COUNTA($E$5:E22)-COUNTIFS($E$5:E22,"",$E$5:E22,""=""))</f>
        <v/>
      </c>
      <c r="E22" s="110"/>
      <c r="F22" s="111"/>
      <c r="G22" s="112"/>
      <c r="H22" s="128"/>
      <c r="I22" s="244"/>
      <c r="J22" s="247" t="str">
        <f>IF(OR(H22&lt;&gt;"",I22&lt;&gt;""),SUM($H$5:H22)-SUM($I$5:I22),"")</f>
        <v/>
      </c>
      <c r="K22" s="6"/>
      <c r="M22" s="69" t="str">
        <f>IFERROR(VLOOKUP(C22,'非計算元シート(支出)'!$C$7:$G$1506,5,FALSE),"")</f>
        <v/>
      </c>
    </row>
    <row r="23" spans="1:13" ht="15" customHeight="1" x14ac:dyDescent="0.4">
      <c r="A23" s="6"/>
      <c r="B23" s="1" t="str">
        <f>IF(F23="","",COUNTIF($F$5:F23,F23))</f>
        <v/>
      </c>
      <c r="C23" s="1" t="str">
        <f t="shared" si="0"/>
        <v/>
      </c>
      <c r="D23" s="10" t="str">
        <f>IF(E23="","",COUNTA($E$5:E23)-COUNTIFS($E$5:E23,"",$E$5:E23,""=""))</f>
        <v/>
      </c>
      <c r="E23" s="110"/>
      <c r="F23" s="111"/>
      <c r="G23" s="112"/>
      <c r="H23" s="128"/>
      <c r="I23" s="244"/>
      <c r="J23" s="247" t="str">
        <f>IF(OR(H23&lt;&gt;"",I23&lt;&gt;""),SUM($H$5:H23)-SUM($I$5:I23),"")</f>
        <v/>
      </c>
      <c r="K23" s="6"/>
      <c r="M23" s="69" t="str">
        <f>IFERROR(VLOOKUP(C23,'非計算元シート(支出)'!$C$7:$G$1506,5,FALSE),"")</f>
        <v/>
      </c>
    </row>
    <row r="24" spans="1:13" ht="15" customHeight="1" x14ac:dyDescent="0.4">
      <c r="A24" s="6"/>
      <c r="B24" s="1" t="str">
        <f>IF(F24="","",COUNTIF($F$5:F24,F24))</f>
        <v/>
      </c>
      <c r="C24" s="1" t="str">
        <f t="shared" si="0"/>
        <v/>
      </c>
      <c r="D24" s="10" t="str">
        <f>IF(E24="","",COUNTA($E$5:E24)-COUNTIFS($E$5:E24,"",$E$5:E24,""=""))</f>
        <v/>
      </c>
      <c r="E24" s="110"/>
      <c r="F24" s="111"/>
      <c r="G24" s="112"/>
      <c r="H24" s="128"/>
      <c r="I24" s="244"/>
      <c r="J24" s="247" t="str">
        <f>IF(OR(H24&lt;&gt;"",I24&lt;&gt;""),SUM($H$5:H24)-SUM($I$5:I24),"")</f>
        <v/>
      </c>
      <c r="K24" s="6"/>
      <c r="M24" s="69" t="str">
        <f>IFERROR(VLOOKUP(C24,'非計算元シート(支出)'!$C$7:$G$1506,5,FALSE),"")</f>
        <v/>
      </c>
    </row>
    <row r="25" spans="1:13" ht="15" customHeight="1" x14ac:dyDescent="0.4">
      <c r="A25" s="6"/>
      <c r="B25" s="1" t="str">
        <f>IF(F25="","",COUNTIF($F$5:F25,F25))</f>
        <v/>
      </c>
      <c r="C25" s="1" t="str">
        <f t="shared" si="0"/>
        <v/>
      </c>
      <c r="D25" s="10" t="str">
        <f>IF(E25="","",COUNTA($E$5:E25)-COUNTIFS($E$5:E25,"",$E$5:E25,""=""))</f>
        <v/>
      </c>
      <c r="E25" s="110"/>
      <c r="F25" s="111"/>
      <c r="G25" s="112"/>
      <c r="H25" s="128"/>
      <c r="I25" s="244"/>
      <c r="J25" s="247" t="str">
        <f>IF(OR(H25&lt;&gt;"",I25&lt;&gt;""),SUM($H$5:H25)-SUM($I$5:I25),"")</f>
        <v/>
      </c>
      <c r="K25" s="6"/>
      <c r="M25" s="69" t="str">
        <f>IFERROR(VLOOKUP(C25,'非計算元シート(支出)'!$C$7:$G$1506,5,FALSE),"")</f>
        <v/>
      </c>
    </row>
    <row r="26" spans="1:13" ht="15" customHeight="1" x14ac:dyDescent="0.4">
      <c r="A26" s="6"/>
      <c r="B26" s="1" t="str">
        <f>IF(F26="","",COUNTIF($F$5:F26,F26))</f>
        <v/>
      </c>
      <c r="C26" s="1" t="str">
        <f t="shared" si="0"/>
        <v/>
      </c>
      <c r="D26" s="10" t="str">
        <f>IF(E26="","",COUNTA($E$5:E26)-COUNTIFS($E$5:E26,"",$E$5:E26,""=""))</f>
        <v/>
      </c>
      <c r="E26" s="110"/>
      <c r="F26" s="111"/>
      <c r="G26" s="112"/>
      <c r="H26" s="128"/>
      <c r="I26" s="244"/>
      <c r="J26" s="247" t="str">
        <f>IF(OR(H26&lt;&gt;"",I26&lt;&gt;""),SUM($H$5:H26)-SUM($I$5:I26),"")</f>
        <v/>
      </c>
      <c r="K26" s="6"/>
      <c r="M26" s="69" t="str">
        <f>IFERROR(VLOOKUP(C26,'非計算元シート(支出)'!$C$7:$G$1506,5,FALSE),"")</f>
        <v/>
      </c>
    </row>
    <row r="27" spans="1:13" ht="15" customHeight="1" x14ac:dyDescent="0.4">
      <c r="A27" s="6"/>
      <c r="B27" s="1" t="str">
        <f>IF(F27="","",COUNTIF($F$5:F27,F27))</f>
        <v/>
      </c>
      <c r="C27" s="1" t="str">
        <f t="shared" si="0"/>
        <v/>
      </c>
      <c r="D27" s="10" t="str">
        <f>IF(E27="","",COUNTA($E$5:E27)-COUNTIFS($E$5:E27,"",$E$5:E27,""=""))</f>
        <v/>
      </c>
      <c r="E27" s="110"/>
      <c r="F27" s="111"/>
      <c r="G27" s="112"/>
      <c r="H27" s="128"/>
      <c r="I27" s="244"/>
      <c r="J27" s="247" t="str">
        <f>IF(OR(H27&lt;&gt;"",I27&lt;&gt;""),SUM($H$5:H27)-SUM($I$5:I27),"")</f>
        <v/>
      </c>
      <c r="K27" s="6"/>
      <c r="M27" s="69" t="str">
        <f>IFERROR(VLOOKUP(C27,'非計算元シート(支出)'!$C$7:$G$1506,5,FALSE),"")</f>
        <v/>
      </c>
    </row>
    <row r="28" spans="1:13" ht="15" customHeight="1" x14ac:dyDescent="0.4">
      <c r="A28" s="6"/>
      <c r="B28" s="1" t="str">
        <f>IF(F28="","",COUNTIF($F$5:F28,F28))</f>
        <v/>
      </c>
      <c r="C28" s="1" t="str">
        <f t="shared" si="0"/>
        <v/>
      </c>
      <c r="D28" s="10" t="str">
        <f>IF(E28="","",COUNTA($E$5:E28)-COUNTIFS($E$5:E28,"",$E$5:E28,""=""))</f>
        <v/>
      </c>
      <c r="E28" s="110"/>
      <c r="F28" s="111"/>
      <c r="G28" s="112"/>
      <c r="H28" s="128"/>
      <c r="I28" s="244"/>
      <c r="J28" s="247" t="str">
        <f>IF(OR(H28&lt;&gt;"",I28&lt;&gt;""),SUM($H$5:H28)-SUM($I$5:I28),"")</f>
        <v/>
      </c>
      <c r="K28" s="6"/>
      <c r="M28" s="69" t="str">
        <f>IFERROR(VLOOKUP(C28,'非計算元シート(支出)'!$C$7:$G$1506,5,FALSE),"")</f>
        <v/>
      </c>
    </row>
    <row r="29" spans="1:13" ht="15" customHeight="1" x14ac:dyDescent="0.4">
      <c r="A29" s="6"/>
      <c r="B29" s="1" t="str">
        <f>IF(F29="","",COUNTIF($F$5:F29,F29))</f>
        <v/>
      </c>
      <c r="C29" s="1" t="str">
        <f t="shared" si="0"/>
        <v/>
      </c>
      <c r="D29" s="10" t="str">
        <f>IF(E29="","",COUNTA($E$5:E29)-COUNTIFS($E$5:E29,"",$E$5:E29,""=""))</f>
        <v/>
      </c>
      <c r="E29" s="110"/>
      <c r="F29" s="111"/>
      <c r="G29" s="112"/>
      <c r="H29" s="128"/>
      <c r="I29" s="244"/>
      <c r="J29" s="247" t="str">
        <f>IF(OR(H29&lt;&gt;"",I29&lt;&gt;""),SUM($H$5:H29)-SUM($I$5:I29),"")</f>
        <v/>
      </c>
      <c r="K29" s="6"/>
      <c r="M29" s="69" t="str">
        <f>IFERROR(VLOOKUP(C29,'非計算元シート(支出)'!$C$7:$G$1506,5,FALSE),"")</f>
        <v/>
      </c>
    </row>
    <row r="30" spans="1:13" ht="15" customHeight="1" x14ac:dyDescent="0.4">
      <c r="A30" s="6"/>
      <c r="B30" s="1" t="str">
        <f>IF(F30="","",COUNTIF($F$5:F30,F30))</f>
        <v/>
      </c>
      <c r="C30" s="1" t="str">
        <f t="shared" si="0"/>
        <v/>
      </c>
      <c r="D30" s="10" t="str">
        <f>IF(E30="","",COUNTA($E$5:E30)-COUNTIFS($E$5:E30,"",$E$5:E30,""=""))</f>
        <v/>
      </c>
      <c r="E30" s="110"/>
      <c r="F30" s="111"/>
      <c r="G30" s="112"/>
      <c r="H30" s="128"/>
      <c r="I30" s="244"/>
      <c r="J30" s="247" t="str">
        <f>IF(OR(H30&lt;&gt;"",I30&lt;&gt;""),SUM($H$5:H30)-SUM($I$5:I30),"")</f>
        <v/>
      </c>
      <c r="K30" s="6"/>
      <c r="M30" s="69" t="str">
        <f>IFERROR(VLOOKUP(C30,'非計算元シート(支出)'!$C$7:$G$1506,5,FALSE),"")</f>
        <v/>
      </c>
    </row>
    <row r="31" spans="1:13" ht="15" customHeight="1" x14ac:dyDescent="0.4">
      <c r="A31" s="6"/>
      <c r="B31" s="1" t="str">
        <f>IF(F31="","",COUNTIF($F$5:F31,F31))</f>
        <v/>
      </c>
      <c r="C31" s="1" t="str">
        <f t="shared" si="0"/>
        <v/>
      </c>
      <c r="D31" s="10" t="str">
        <f>IF(E31="","",COUNTA($E$5:E31)-COUNTIFS($E$5:E31,"",$E$5:E31,""=""))</f>
        <v/>
      </c>
      <c r="E31" s="110"/>
      <c r="F31" s="111"/>
      <c r="G31" s="112"/>
      <c r="H31" s="128"/>
      <c r="I31" s="244"/>
      <c r="J31" s="247" t="str">
        <f>IF(OR(H31&lt;&gt;"",I31&lt;&gt;""),SUM($H$5:H31)-SUM($I$5:I31),"")</f>
        <v/>
      </c>
      <c r="K31" s="6"/>
      <c r="M31" s="69" t="str">
        <f>IFERROR(VLOOKUP(C31,'非計算元シート(支出)'!$C$7:$G$1506,5,FALSE),"")</f>
        <v/>
      </c>
    </row>
    <row r="32" spans="1:13" ht="15" customHeight="1" x14ac:dyDescent="0.4">
      <c r="A32" s="6"/>
      <c r="B32" s="1" t="str">
        <f>IF(F32="","",COUNTIF($F$5:F32,F32))</f>
        <v/>
      </c>
      <c r="C32" s="1" t="str">
        <f t="shared" si="0"/>
        <v/>
      </c>
      <c r="D32" s="10" t="str">
        <f>IF(E32="","",COUNTA($E$5:E32)-COUNTIFS($E$5:E32,"",$E$5:E32,""=""))</f>
        <v/>
      </c>
      <c r="E32" s="110"/>
      <c r="F32" s="111"/>
      <c r="G32" s="112"/>
      <c r="H32" s="128"/>
      <c r="I32" s="244"/>
      <c r="J32" s="247" t="str">
        <f>IF(OR(H32&lt;&gt;"",I32&lt;&gt;""),SUM($H$5:H32)-SUM($I$5:I32),"")</f>
        <v/>
      </c>
      <c r="K32" s="6"/>
      <c r="M32" s="69" t="str">
        <f>IFERROR(VLOOKUP(C32,'非計算元シート(支出)'!$C$7:$G$1506,5,FALSE),"")</f>
        <v/>
      </c>
    </row>
    <row r="33" spans="1:13" ht="15" customHeight="1" x14ac:dyDescent="0.4">
      <c r="A33" s="6"/>
      <c r="B33" s="1" t="str">
        <f>IF(F33="","",COUNTIF($F$5:F33,F33))</f>
        <v/>
      </c>
      <c r="C33" s="1" t="str">
        <f t="shared" si="0"/>
        <v/>
      </c>
      <c r="D33" s="10" t="str">
        <f>IF(E33="","",COUNTA($E$5:E33)-COUNTIFS($E$5:E33,"",$E$5:E33,""=""))</f>
        <v/>
      </c>
      <c r="E33" s="110"/>
      <c r="F33" s="111"/>
      <c r="G33" s="112"/>
      <c r="H33" s="128"/>
      <c r="I33" s="244"/>
      <c r="J33" s="247" t="str">
        <f>IF(OR(H33&lt;&gt;"",I33&lt;&gt;""),SUM($H$5:H33)-SUM($I$5:I33),"")</f>
        <v/>
      </c>
      <c r="K33" s="6"/>
      <c r="M33" s="69" t="str">
        <f>IFERROR(VLOOKUP(C33,'非計算元シート(支出)'!$C$7:$G$1506,5,FALSE),"")</f>
        <v/>
      </c>
    </row>
    <row r="34" spans="1:13" ht="15" customHeight="1" x14ac:dyDescent="0.4">
      <c r="A34" s="6"/>
      <c r="B34" s="1" t="str">
        <f>IF(F34="","",COUNTIF($F$5:F34,F34))</f>
        <v/>
      </c>
      <c r="C34" s="1" t="str">
        <f t="shared" si="0"/>
        <v/>
      </c>
      <c r="D34" s="10" t="str">
        <f>IF(E34="","",COUNTA($E$5:E34)-COUNTIFS($E$5:E34,"",$E$5:E34,""=""))</f>
        <v/>
      </c>
      <c r="E34" s="110"/>
      <c r="F34" s="111"/>
      <c r="G34" s="112"/>
      <c r="H34" s="128"/>
      <c r="I34" s="244"/>
      <c r="J34" s="247" t="str">
        <f>IF(OR(H34&lt;&gt;"",I34&lt;&gt;""),SUM($H$5:H34)-SUM($I$5:I34),"")</f>
        <v/>
      </c>
      <c r="K34" s="6"/>
      <c r="M34" s="69" t="str">
        <f>IFERROR(VLOOKUP(C34,'非計算元シート(支出)'!$C$7:$G$1506,5,FALSE),"")</f>
        <v/>
      </c>
    </row>
    <row r="35" spans="1:13" ht="15" customHeight="1" x14ac:dyDescent="0.4">
      <c r="A35" s="6"/>
      <c r="B35" s="1" t="str">
        <f>IF(F35="","",COUNTIF($F$5:F35,F35))</f>
        <v/>
      </c>
      <c r="C35" s="1" t="str">
        <f t="shared" si="0"/>
        <v/>
      </c>
      <c r="D35" s="10" t="str">
        <f>IF(E35="","",COUNTA($E$5:E35)-COUNTIFS($E$5:E35,"",$E$5:E35,""=""))</f>
        <v/>
      </c>
      <c r="E35" s="110"/>
      <c r="F35" s="111"/>
      <c r="G35" s="112"/>
      <c r="H35" s="128"/>
      <c r="I35" s="244"/>
      <c r="J35" s="247" t="str">
        <f>IF(OR(H35&lt;&gt;"",I35&lt;&gt;""),SUM($H$5:H35)-SUM($I$5:I35),"")</f>
        <v/>
      </c>
      <c r="K35" s="6"/>
      <c r="M35" s="69" t="str">
        <f>IFERROR(VLOOKUP(C35,'非計算元シート(支出)'!$C$7:$G$1506,5,FALSE),"")</f>
        <v/>
      </c>
    </row>
    <row r="36" spans="1:13" ht="15" customHeight="1" x14ac:dyDescent="0.4">
      <c r="A36" s="6"/>
      <c r="B36" s="1" t="str">
        <f>IF(F36="","",COUNTIF($F$5:F36,F36))</f>
        <v/>
      </c>
      <c r="C36" s="1" t="str">
        <f t="shared" si="0"/>
        <v/>
      </c>
      <c r="D36" s="10" t="str">
        <f>IF(E36="","",COUNTA($E$5:E36)-COUNTIFS($E$5:E36,"",$E$5:E36,""=""))</f>
        <v/>
      </c>
      <c r="E36" s="110"/>
      <c r="F36" s="111"/>
      <c r="G36" s="112"/>
      <c r="H36" s="128"/>
      <c r="I36" s="244"/>
      <c r="J36" s="247" t="str">
        <f>IF(OR(H36&lt;&gt;"",I36&lt;&gt;""),SUM($H$5:H36)-SUM($I$5:I36),"")</f>
        <v/>
      </c>
      <c r="K36" s="6"/>
      <c r="M36" s="69" t="str">
        <f>IFERROR(VLOOKUP(C36,'非計算元シート(支出)'!$C$7:$G$1506,5,FALSE),"")</f>
        <v/>
      </c>
    </row>
    <row r="37" spans="1:13" ht="15" customHeight="1" x14ac:dyDescent="0.4">
      <c r="A37" s="6"/>
      <c r="B37" s="1" t="str">
        <f>IF(F37="","",COUNTIF($F$5:F37,F37))</f>
        <v/>
      </c>
      <c r="C37" s="1" t="str">
        <f t="shared" si="0"/>
        <v/>
      </c>
      <c r="D37" s="10" t="str">
        <f>IF(E37="","",COUNTA($E$5:E37)-COUNTIFS($E$5:E37,"",$E$5:E37,""=""))</f>
        <v/>
      </c>
      <c r="E37" s="110"/>
      <c r="F37" s="111"/>
      <c r="G37" s="112"/>
      <c r="H37" s="128"/>
      <c r="I37" s="244"/>
      <c r="J37" s="247" t="str">
        <f>IF(OR(H37&lt;&gt;"",I37&lt;&gt;""),SUM($H$5:H37)-SUM($I$5:I37),"")</f>
        <v/>
      </c>
      <c r="K37" s="6"/>
      <c r="M37" s="69" t="str">
        <f>IFERROR(VLOOKUP(C37,'非計算元シート(支出)'!$C$7:$G$1506,5,FALSE),"")</f>
        <v/>
      </c>
    </row>
    <row r="38" spans="1:13" ht="15" customHeight="1" x14ac:dyDescent="0.4">
      <c r="A38" s="6"/>
      <c r="B38" s="1" t="str">
        <f>IF(F38="","",COUNTIF($F$5:F38,F38))</f>
        <v/>
      </c>
      <c r="C38" s="1" t="str">
        <f t="shared" si="0"/>
        <v/>
      </c>
      <c r="D38" s="10" t="str">
        <f>IF(E38="","",COUNTA($E$5:E38)-COUNTIFS($E$5:E38,"",$E$5:E38,""=""))</f>
        <v/>
      </c>
      <c r="E38" s="110"/>
      <c r="F38" s="111"/>
      <c r="G38" s="112"/>
      <c r="H38" s="128"/>
      <c r="I38" s="244"/>
      <c r="J38" s="247" t="str">
        <f>IF(OR(H38&lt;&gt;"",I38&lt;&gt;""),SUM($H$5:H38)-SUM($I$5:I38),"")</f>
        <v/>
      </c>
      <c r="K38" s="6"/>
      <c r="M38" s="69" t="str">
        <f>IFERROR(VLOOKUP(C38,'非計算元シート(支出)'!$C$7:$G$1506,5,FALSE),"")</f>
        <v/>
      </c>
    </row>
    <row r="39" spans="1:13" ht="15" customHeight="1" x14ac:dyDescent="0.4">
      <c r="A39" s="6"/>
      <c r="B39" s="1" t="str">
        <f>IF(F39="","",COUNTIF($F$5:F39,F39))</f>
        <v/>
      </c>
      <c r="C39" s="1" t="str">
        <f t="shared" si="0"/>
        <v/>
      </c>
      <c r="D39" s="10" t="str">
        <f>IF(E39="","",COUNTA($E$5:E39)-COUNTIFS($E$5:E39,"",$E$5:E39,""=""))</f>
        <v/>
      </c>
      <c r="E39" s="110"/>
      <c r="F39" s="111"/>
      <c r="G39" s="112"/>
      <c r="H39" s="128"/>
      <c r="I39" s="244"/>
      <c r="J39" s="247" t="str">
        <f>IF(OR(H39&lt;&gt;"",I39&lt;&gt;""),SUM($H$5:H39)-SUM($I$5:I39),"")</f>
        <v/>
      </c>
      <c r="K39" s="6"/>
      <c r="M39" s="69" t="str">
        <f>IFERROR(VLOOKUP(C39,'非計算元シート(支出)'!$C$7:$G$1506,5,FALSE),"")</f>
        <v/>
      </c>
    </row>
    <row r="40" spans="1:13" ht="15" customHeight="1" x14ac:dyDescent="0.4">
      <c r="A40" s="6"/>
      <c r="B40" s="1" t="str">
        <f>IF(F40="","",COUNTIF($F$5:F40,F40))</f>
        <v/>
      </c>
      <c r="C40" s="1" t="str">
        <f t="shared" si="0"/>
        <v/>
      </c>
      <c r="D40" s="10" t="str">
        <f>IF(E40="","",COUNTA($E$5:E40)-COUNTIFS($E$5:E40,"",$E$5:E40,""=""))</f>
        <v/>
      </c>
      <c r="E40" s="110"/>
      <c r="F40" s="111"/>
      <c r="G40" s="112"/>
      <c r="H40" s="128"/>
      <c r="I40" s="244"/>
      <c r="J40" s="247" t="str">
        <f>IF(OR(H40&lt;&gt;"",I40&lt;&gt;""),SUM($H$5:H40)-SUM($I$5:I40),"")</f>
        <v/>
      </c>
      <c r="K40" s="6"/>
      <c r="M40" s="69" t="str">
        <f>IFERROR(VLOOKUP(C40,'非計算元シート(支出)'!$C$7:$G$1506,5,FALSE),"")</f>
        <v/>
      </c>
    </row>
    <row r="41" spans="1:13" ht="15" customHeight="1" x14ac:dyDescent="0.4">
      <c r="A41" s="6"/>
      <c r="B41" s="1" t="str">
        <f>IF(F41="","",COUNTIF($F$5:F41,F41))</f>
        <v/>
      </c>
      <c r="C41" s="1" t="str">
        <f t="shared" si="0"/>
        <v/>
      </c>
      <c r="D41" s="10" t="str">
        <f>IF(E41="","",COUNTA($E$5:E41)-COUNTIFS($E$5:E41,"",$E$5:E41,""=""))</f>
        <v/>
      </c>
      <c r="E41" s="110"/>
      <c r="F41" s="111"/>
      <c r="G41" s="112"/>
      <c r="H41" s="128"/>
      <c r="I41" s="244"/>
      <c r="J41" s="247" t="str">
        <f>IF(OR(H41&lt;&gt;"",I41&lt;&gt;""),SUM($H$5:H41)-SUM($I$5:I41),"")</f>
        <v/>
      </c>
      <c r="K41" s="6"/>
      <c r="M41" s="69" t="str">
        <f>IFERROR(VLOOKUP(C41,'非計算元シート(支出)'!$C$7:$G$1506,5,FALSE),"")</f>
        <v/>
      </c>
    </row>
    <row r="42" spans="1:13" ht="15" customHeight="1" x14ac:dyDescent="0.4">
      <c r="A42" s="6"/>
      <c r="B42" s="1" t="str">
        <f>IF(F42="","",COUNTIF($F$5:F42,F42))</f>
        <v/>
      </c>
      <c r="C42" s="1" t="str">
        <f t="shared" si="0"/>
        <v/>
      </c>
      <c r="D42" s="10" t="str">
        <f>IF(E42="","",COUNTA($E$5:E42)-COUNTIFS($E$5:E42,"",$E$5:E42,""=""))</f>
        <v/>
      </c>
      <c r="E42" s="110"/>
      <c r="F42" s="111"/>
      <c r="G42" s="112"/>
      <c r="H42" s="128"/>
      <c r="I42" s="244"/>
      <c r="J42" s="247" t="str">
        <f>IF(OR(H42&lt;&gt;"",I42&lt;&gt;""),SUM($H$5:H42)-SUM($I$5:I42),"")</f>
        <v/>
      </c>
      <c r="K42" s="6"/>
      <c r="M42" s="69" t="str">
        <f>IFERROR(VLOOKUP(C42,'非計算元シート(支出)'!$C$7:$G$1506,5,FALSE),"")</f>
        <v/>
      </c>
    </row>
    <row r="43" spans="1:13" ht="15" customHeight="1" x14ac:dyDescent="0.4">
      <c r="A43" s="6"/>
      <c r="B43" s="1" t="str">
        <f>IF(F43="","",COUNTIF($F$5:F43,F43))</f>
        <v/>
      </c>
      <c r="C43" s="1" t="str">
        <f t="shared" si="0"/>
        <v/>
      </c>
      <c r="D43" s="10" t="str">
        <f>IF(E43="","",COUNTA($E$5:E43)-COUNTIFS($E$5:E43,"",$E$5:E43,""=""))</f>
        <v/>
      </c>
      <c r="E43" s="110"/>
      <c r="F43" s="111"/>
      <c r="G43" s="112"/>
      <c r="H43" s="128"/>
      <c r="I43" s="244"/>
      <c r="J43" s="247" t="str">
        <f>IF(OR(H43&lt;&gt;"",I43&lt;&gt;""),SUM($H$5:H43)-SUM($I$5:I43),"")</f>
        <v/>
      </c>
      <c r="K43" s="6"/>
      <c r="M43" s="69" t="str">
        <f>IFERROR(VLOOKUP(C43,'非計算元シート(支出)'!$C$7:$G$1506,5,FALSE),"")</f>
        <v/>
      </c>
    </row>
    <row r="44" spans="1:13" ht="15" customHeight="1" x14ac:dyDescent="0.4">
      <c r="A44" s="6"/>
      <c r="B44" s="1" t="str">
        <f>IF(F44="","",COUNTIF($F$5:F44,F44))</f>
        <v/>
      </c>
      <c r="C44" s="1" t="str">
        <f t="shared" si="0"/>
        <v/>
      </c>
      <c r="D44" s="10" t="str">
        <f>IF(E44="","",COUNTA($E$5:E44)-COUNTIFS($E$5:E44,"",$E$5:E44,""=""))</f>
        <v/>
      </c>
      <c r="E44" s="110"/>
      <c r="F44" s="111"/>
      <c r="G44" s="112"/>
      <c r="H44" s="128"/>
      <c r="I44" s="244"/>
      <c r="J44" s="247" t="str">
        <f>IF(OR(H44&lt;&gt;"",I44&lt;&gt;""),SUM($H$5:H44)-SUM($I$5:I44),"")</f>
        <v/>
      </c>
      <c r="K44" s="6"/>
      <c r="M44" s="69" t="str">
        <f>IFERROR(VLOOKUP(C44,'非計算元シート(支出)'!$C$7:$G$1506,5,FALSE),"")</f>
        <v/>
      </c>
    </row>
    <row r="45" spans="1:13" ht="15" customHeight="1" x14ac:dyDescent="0.4">
      <c r="A45" s="6"/>
      <c r="B45" s="1" t="str">
        <f>IF(F45="","",COUNTIF($F$5:F45,F45))</f>
        <v/>
      </c>
      <c r="C45" s="1" t="str">
        <f t="shared" si="0"/>
        <v/>
      </c>
      <c r="D45" s="10" t="str">
        <f>IF(E45="","",COUNTA($E$5:E45)-COUNTIFS($E$5:E45,"",$E$5:E45,""=""))</f>
        <v/>
      </c>
      <c r="E45" s="110"/>
      <c r="F45" s="111"/>
      <c r="G45" s="112"/>
      <c r="H45" s="128"/>
      <c r="I45" s="244"/>
      <c r="J45" s="247" t="str">
        <f>IF(OR(H45&lt;&gt;"",I45&lt;&gt;""),SUM($H$5:H45)-SUM($I$5:I45),"")</f>
        <v/>
      </c>
      <c r="K45" s="6"/>
      <c r="M45" s="69" t="str">
        <f>IFERROR(VLOOKUP(C45,'非計算元シート(支出)'!$C$7:$G$1506,5,FALSE),"")</f>
        <v/>
      </c>
    </row>
    <row r="46" spans="1:13" ht="15" customHeight="1" x14ac:dyDescent="0.4">
      <c r="A46" s="6"/>
      <c r="B46" s="1" t="str">
        <f>IF(F46="","",COUNTIF($F$5:F46,F46))</f>
        <v/>
      </c>
      <c r="C46" s="1" t="str">
        <f t="shared" si="0"/>
        <v/>
      </c>
      <c r="D46" s="10" t="str">
        <f>IF(E46="","",COUNTA($E$5:E46)-COUNTIFS($E$5:E46,"",$E$5:E46,""=""))</f>
        <v/>
      </c>
      <c r="E46" s="110"/>
      <c r="F46" s="111"/>
      <c r="G46" s="112"/>
      <c r="H46" s="128"/>
      <c r="I46" s="244"/>
      <c r="J46" s="247" t="str">
        <f>IF(OR(H46&lt;&gt;"",I46&lt;&gt;""),SUM($H$5:H46)-SUM($I$5:I46),"")</f>
        <v/>
      </c>
      <c r="K46" s="6"/>
      <c r="M46" s="69" t="str">
        <f>IFERROR(VLOOKUP(C46,'非計算元シート(支出)'!$C$7:$G$1506,5,FALSE),"")</f>
        <v/>
      </c>
    </row>
    <row r="47" spans="1:13" ht="15" customHeight="1" x14ac:dyDescent="0.4">
      <c r="A47" s="6"/>
      <c r="B47" s="1" t="str">
        <f>IF(F47="","",COUNTIF($F$5:F47,F47))</f>
        <v/>
      </c>
      <c r="C47" s="1" t="str">
        <f t="shared" si="0"/>
        <v/>
      </c>
      <c r="D47" s="10" t="str">
        <f>IF(E47="","",COUNTA($E$5:E47)-COUNTIFS($E$5:E47,"",$E$5:E47,""=""))</f>
        <v/>
      </c>
      <c r="E47" s="110"/>
      <c r="F47" s="111"/>
      <c r="G47" s="112"/>
      <c r="H47" s="128"/>
      <c r="I47" s="244"/>
      <c r="J47" s="247" t="str">
        <f>IF(OR(H47&lt;&gt;"",I47&lt;&gt;""),SUM($H$5:H47)-SUM($I$5:I47),"")</f>
        <v/>
      </c>
      <c r="K47" s="6"/>
      <c r="M47" s="69" t="str">
        <f>IFERROR(VLOOKUP(C47,'非計算元シート(支出)'!$C$7:$G$1506,5,FALSE),"")</f>
        <v/>
      </c>
    </row>
    <row r="48" spans="1:13" ht="15" customHeight="1" x14ac:dyDescent="0.4">
      <c r="A48" s="6"/>
      <c r="B48" s="1" t="str">
        <f>IF(F48="","",COUNTIF($F$5:F48,F48))</f>
        <v/>
      </c>
      <c r="C48" s="1" t="str">
        <f t="shared" si="0"/>
        <v/>
      </c>
      <c r="D48" s="10" t="str">
        <f>IF(E48="","",COUNTA($E$5:E48)-COUNTIFS($E$5:E48,"",$E$5:E48,""=""))</f>
        <v/>
      </c>
      <c r="E48" s="110"/>
      <c r="F48" s="111"/>
      <c r="G48" s="112"/>
      <c r="H48" s="128"/>
      <c r="I48" s="244"/>
      <c r="J48" s="247" t="str">
        <f>IF(OR(H48&lt;&gt;"",I48&lt;&gt;""),SUM($H$5:H48)-SUM($I$5:I48),"")</f>
        <v/>
      </c>
      <c r="K48" s="6"/>
      <c r="M48" s="69" t="str">
        <f>IFERROR(VLOOKUP(C48,'非計算元シート(支出)'!$C$7:$G$1506,5,FALSE),"")</f>
        <v/>
      </c>
    </row>
    <row r="49" spans="1:13" ht="15" customHeight="1" x14ac:dyDescent="0.4">
      <c r="A49" s="6"/>
      <c r="B49" s="1" t="str">
        <f>IF(F49="","",COUNTIF($F$5:F49,F49))</f>
        <v/>
      </c>
      <c r="C49" s="1" t="str">
        <f t="shared" si="0"/>
        <v/>
      </c>
      <c r="D49" s="10" t="str">
        <f>IF(E49="","",COUNTA($E$5:E49)-COUNTIFS($E$5:E49,"",$E$5:E49,""=""))</f>
        <v/>
      </c>
      <c r="E49" s="110"/>
      <c r="F49" s="111"/>
      <c r="G49" s="112"/>
      <c r="H49" s="128"/>
      <c r="I49" s="244"/>
      <c r="J49" s="247" t="str">
        <f>IF(OR(H49&lt;&gt;"",I49&lt;&gt;""),SUM($H$5:H49)-SUM($I$5:I49),"")</f>
        <v/>
      </c>
      <c r="K49" s="6"/>
      <c r="M49" s="69" t="str">
        <f>IFERROR(VLOOKUP(C49,'非計算元シート(支出)'!$C$7:$G$1506,5,FALSE),"")</f>
        <v/>
      </c>
    </row>
    <row r="50" spans="1:13" ht="15" customHeight="1" x14ac:dyDescent="0.4">
      <c r="A50" s="6"/>
      <c r="B50" s="1" t="str">
        <f>IF(F50="","",COUNTIF($F$5:F50,F50))</f>
        <v/>
      </c>
      <c r="C50" s="1" t="str">
        <f t="shared" si="0"/>
        <v/>
      </c>
      <c r="D50" s="10" t="str">
        <f>IF(E50="","",COUNTA($E$5:E50)-COUNTIFS($E$5:E50,"",$E$5:E50,""=""))</f>
        <v/>
      </c>
      <c r="E50" s="110"/>
      <c r="F50" s="111"/>
      <c r="G50" s="112"/>
      <c r="H50" s="128"/>
      <c r="I50" s="244"/>
      <c r="J50" s="247" t="str">
        <f>IF(OR(H50&lt;&gt;"",I50&lt;&gt;""),SUM($H$5:H50)-SUM($I$5:I50),"")</f>
        <v/>
      </c>
      <c r="K50" s="6"/>
      <c r="M50" s="69" t="str">
        <f>IFERROR(VLOOKUP(C50,'非計算元シート(支出)'!$C$7:$G$1506,5,FALSE),"")</f>
        <v/>
      </c>
    </row>
    <row r="51" spans="1:13" ht="15" customHeight="1" x14ac:dyDescent="0.4">
      <c r="A51" s="6"/>
      <c r="B51" s="1" t="str">
        <f>IF(F51="","",COUNTIF($F$5:F51,F51))</f>
        <v/>
      </c>
      <c r="C51" s="1" t="str">
        <f t="shared" si="0"/>
        <v/>
      </c>
      <c r="D51" s="10" t="str">
        <f>IF(E51="","",COUNTA($E$5:E51)-COUNTIFS($E$5:E51,"",$E$5:E51,""=""))</f>
        <v/>
      </c>
      <c r="E51" s="110"/>
      <c r="F51" s="111"/>
      <c r="G51" s="112"/>
      <c r="H51" s="128"/>
      <c r="I51" s="244"/>
      <c r="J51" s="247" t="str">
        <f>IF(OR(H51&lt;&gt;"",I51&lt;&gt;""),SUM($H$5:H51)-SUM($I$5:I51),"")</f>
        <v/>
      </c>
      <c r="K51" s="6"/>
      <c r="M51" s="69" t="str">
        <f>IFERROR(VLOOKUP(C51,'非計算元シート(支出)'!$C$7:$G$1506,5,FALSE),"")</f>
        <v/>
      </c>
    </row>
    <row r="52" spans="1:13" ht="15" customHeight="1" x14ac:dyDescent="0.4">
      <c r="A52" s="6"/>
      <c r="B52" s="1" t="str">
        <f>IF(F52="","",COUNTIF($F$5:F52,F52))</f>
        <v/>
      </c>
      <c r="C52" s="1" t="str">
        <f t="shared" si="0"/>
        <v/>
      </c>
      <c r="D52" s="10" t="str">
        <f>IF(E52="","",COUNTA($E$5:E52)-COUNTIFS($E$5:E52,"",$E$5:E52,""=""))</f>
        <v/>
      </c>
      <c r="E52" s="110"/>
      <c r="F52" s="111"/>
      <c r="G52" s="112"/>
      <c r="H52" s="128"/>
      <c r="I52" s="244"/>
      <c r="J52" s="247" t="str">
        <f>IF(OR(H52&lt;&gt;"",I52&lt;&gt;""),SUM($H$5:H52)-SUM($I$5:I52),"")</f>
        <v/>
      </c>
      <c r="K52" s="6"/>
      <c r="M52" s="69" t="str">
        <f>IFERROR(VLOOKUP(C52,'非計算元シート(支出)'!$C$7:$G$1506,5,FALSE),"")</f>
        <v/>
      </c>
    </row>
    <row r="53" spans="1:13" ht="15" customHeight="1" x14ac:dyDescent="0.4">
      <c r="A53" s="6"/>
      <c r="B53" s="1" t="str">
        <f>IF(F53="","",COUNTIF($F$5:F53,F53))</f>
        <v/>
      </c>
      <c r="C53" s="1" t="str">
        <f t="shared" si="0"/>
        <v/>
      </c>
      <c r="D53" s="10" t="str">
        <f>IF(E53="","",COUNTA($E$5:E53)-COUNTIFS($E$5:E53,"",$E$5:E53,""=""))</f>
        <v/>
      </c>
      <c r="E53" s="110"/>
      <c r="F53" s="111"/>
      <c r="G53" s="112"/>
      <c r="H53" s="128"/>
      <c r="I53" s="244"/>
      <c r="J53" s="247" t="str">
        <f>IF(OR(H53&lt;&gt;"",I53&lt;&gt;""),SUM($H$5:H53)-SUM($I$5:I53),"")</f>
        <v/>
      </c>
      <c r="K53" s="6"/>
      <c r="M53" s="69" t="str">
        <f>IFERROR(VLOOKUP(C53,'非計算元シート(支出)'!$C$7:$G$1506,5,FALSE),"")</f>
        <v/>
      </c>
    </row>
    <row r="54" spans="1:13" ht="15" customHeight="1" x14ac:dyDescent="0.4">
      <c r="A54" s="6"/>
      <c r="B54" s="1" t="str">
        <f>IF(F54="","",COUNTIF($F$5:F54,F54))</f>
        <v/>
      </c>
      <c r="C54" s="1" t="str">
        <f t="shared" si="0"/>
        <v/>
      </c>
      <c r="D54" s="10" t="str">
        <f>IF(E54="","",COUNTA($E$5:E54)-COUNTIFS($E$5:E54,"",$E$5:E54,""=""))</f>
        <v/>
      </c>
      <c r="E54" s="110"/>
      <c r="F54" s="111"/>
      <c r="G54" s="112"/>
      <c r="H54" s="128"/>
      <c r="I54" s="244"/>
      <c r="J54" s="247" t="str">
        <f>IF(OR(H54&lt;&gt;"",I54&lt;&gt;""),SUM($H$5:H54)-SUM($I$5:I54),"")</f>
        <v/>
      </c>
      <c r="K54" s="6"/>
      <c r="M54" s="69" t="str">
        <f>IFERROR(VLOOKUP(C54,'非計算元シート(支出)'!$C$7:$G$1506,5,FALSE),"")</f>
        <v/>
      </c>
    </row>
    <row r="55" spans="1:13" ht="15" customHeight="1" x14ac:dyDescent="0.4">
      <c r="A55" s="6"/>
      <c r="B55" s="1" t="str">
        <f>IF(F55="","",COUNTIF($F$5:F55,F55))</f>
        <v/>
      </c>
      <c r="C55" s="1" t="str">
        <f t="shared" si="0"/>
        <v/>
      </c>
      <c r="D55" s="10" t="str">
        <f>IF(E55="","",COUNTA($E$5:E55)-COUNTIFS($E$5:E55,"",$E$5:E55,""=""))</f>
        <v/>
      </c>
      <c r="E55" s="110"/>
      <c r="F55" s="111"/>
      <c r="G55" s="112"/>
      <c r="H55" s="128"/>
      <c r="I55" s="244"/>
      <c r="J55" s="247" t="str">
        <f>IF(OR(H55&lt;&gt;"",I55&lt;&gt;""),SUM($H$5:H55)-SUM($I$5:I55),"")</f>
        <v/>
      </c>
      <c r="K55" s="6"/>
      <c r="M55" s="69" t="str">
        <f>IFERROR(VLOOKUP(C55,'非計算元シート(支出)'!$C$7:$G$1506,5,FALSE),"")</f>
        <v/>
      </c>
    </row>
    <row r="56" spans="1:13" ht="15" customHeight="1" x14ac:dyDescent="0.4">
      <c r="A56" s="6"/>
      <c r="B56" s="1" t="str">
        <f>IF(F56="","",COUNTIF($F$5:F56,F56))</f>
        <v/>
      </c>
      <c r="C56" s="1" t="str">
        <f t="shared" si="0"/>
        <v/>
      </c>
      <c r="D56" s="10" t="str">
        <f>IF(E56="","",COUNTA($E$5:E56)-COUNTIFS($E$5:E56,"",$E$5:E56,""=""))</f>
        <v/>
      </c>
      <c r="E56" s="110"/>
      <c r="F56" s="111"/>
      <c r="G56" s="112"/>
      <c r="H56" s="128"/>
      <c r="I56" s="244"/>
      <c r="J56" s="247" t="str">
        <f>IF(OR(H56&lt;&gt;"",I56&lt;&gt;""),SUM($H$5:H56)-SUM($I$5:I56),"")</f>
        <v/>
      </c>
      <c r="K56" s="6"/>
      <c r="M56" s="69" t="str">
        <f>IFERROR(VLOOKUP(C56,'非計算元シート(支出)'!$C$7:$G$1506,5,FALSE),"")</f>
        <v/>
      </c>
    </row>
    <row r="57" spans="1:13" ht="15" customHeight="1" x14ac:dyDescent="0.4">
      <c r="A57" s="6"/>
      <c r="B57" s="1" t="str">
        <f>IF(F57="","",COUNTIF($F$5:F57,F57))</f>
        <v/>
      </c>
      <c r="C57" s="1" t="str">
        <f t="shared" si="0"/>
        <v/>
      </c>
      <c r="D57" s="10" t="str">
        <f>IF(E57="","",COUNTA($E$5:E57)-COUNTIFS($E$5:E57,"",$E$5:E57,""=""))</f>
        <v/>
      </c>
      <c r="E57" s="110"/>
      <c r="F57" s="111"/>
      <c r="G57" s="112"/>
      <c r="H57" s="128"/>
      <c r="I57" s="244"/>
      <c r="J57" s="247" t="str">
        <f>IF(OR(H57&lt;&gt;"",I57&lt;&gt;""),SUM($H$5:H57)-SUM($I$5:I57),"")</f>
        <v/>
      </c>
      <c r="K57" s="6"/>
      <c r="M57" s="69" t="str">
        <f>IFERROR(VLOOKUP(C57,'非計算元シート(支出)'!$C$7:$G$1506,5,FALSE),"")</f>
        <v/>
      </c>
    </row>
    <row r="58" spans="1:13" ht="15" customHeight="1" x14ac:dyDescent="0.4">
      <c r="A58" s="6"/>
      <c r="B58" s="1" t="str">
        <f>IF(F58="","",COUNTIF($F$5:F58,F58))</f>
        <v/>
      </c>
      <c r="C58" s="1" t="str">
        <f t="shared" si="0"/>
        <v/>
      </c>
      <c r="D58" s="10" t="str">
        <f>IF(E58="","",COUNTA($E$5:E58)-COUNTIFS($E$5:E58,"",$E$5:E58,""=""))</f>
        <v/>
      </c>
      <c r="E58" s="110"/>
      <c r="F58" s="111"/>
      <c r="G58" s="112"/>
      <c r="H58" s="128"/>
      <c r="I58" s="244"/>
      <c r="J58" s="247" t="str">
        <f>IF(OR(H58&lt;&gt;"",I58&lt;&gt;""),SUM($H$5:H58)-SUM($I$5:I58),"")</f>
        <v/>
      </c>
      <c r="K58" s="6"/>
      <c r="M58" s="69" t="str">
        <f>IFERROR(VLOOKUP(C58,'非計算元シート(支出)'!$C$7:$G$1506,5,FALSE),"")</f>
        <v/>
      </c>
    </row>
    <row r="59" spans="1:13" ht="15" customHeight="1" x14ac:dyDescent="0.4">
      <c r="A59" s="6"/>
      <c r="B59" s="1" t="str">
        <f>IF(F59="","",COUNTIF($F$5:F59,F59))</f>
        <v/>
      </c>
      <c r="C59" s="1" t="str">
        <f t="shared" si="0"/>
        <v/>
      </c>
      <c r="D59" s="10" t="str">
        <f>IF(E59="","",COUNTA($E$5:E59)-COUNTIFS($E$5:E59,"",$E$5:E59,""=""))</f>
        <v/>
      </c>
      <c r="E59" s="110"/>
      <c r="F59" s="111"/>
      <c r="G59" s="112"/>
      <c r="H59" s="128"/>
      <c r="I59" s="244"/>
      <c r="J59" s="247" t="str">
        <f>IF(OR(H59&lt;&gt;"",I59&lt;&gt;""),SUM($H$5:H59)-SUM($I$5:I59),"")</f>
        <v/>
      </c>
      <c r="K59" s="6"/>
      <c r="M59" s="69" t="str">
        <f>IFERROR(VLOOKUP(C59,'非計算元シート(支出)'!$C$7:$G$1506,5,FALSE),"")</f>
        <v/>
      </c>
    </row>
    <row r="60" spans="1:13" ht="15" customHeight="1" x14ac:dyDescent="0.4">
      <c r="A60" s="6"/>
      <c r="B60" s="1" t="str">
        <f>IF(F60="","",COUNTIF($F$5:F60,F60))</f>
        <v/>
      </c>
      <c r="C60" s="1" t="str">
        <f t="shared" si="0"/>
        <v/>
      </c>
      <c r="D60" s="10" t="str">
        <f>IF(E60="","",COUNTA($E$5:E60)-COUNTIFS($E$5:E60,"",$E$5:E60,""=""))</f>
        <v/>
      </c>
      <c r="E60" s="110"/>
      <c r="F60" s="111"/>
      <c r="G60" s="112"/>
      <c r="H60" s="128"/>
      <c r="I60" s="244"/>
      <c r="J60" s="247" t="str">
        <f>IF(OR(H60&lt;&gt;"",I60&lt;&gt;""),SUM($H$5:H60)-SUM($I$5:I60),"")</f>
        <v/>
      </c>
      <c r="K60" s="6"/>
      <c r="M60" s="69" t="str">
        <f>IFERROR(VLOOKUP(C60,'非計算元シート(支出)'!$C$7:$G$1506,5,FALSE),"")</f>
        <v/>
      </c>
    </row>
    <row r="61" spans="1:13" ht="15" customHeight="1" x14ac:dyDescent="0.4">
      <c r="A61" s="6"/>
      <c r="B61" s="1" t="str">
        <f>IF(F61="","",COUNTIF($F$5:F61,F61))</f>
        <v/>
      </c>
      <c r="C61" s="1" t="str">
        <f t="shared" si="0"/>
        <v/>
      </c>
      <c r="D61" s="10" t="str">
        <f>IF(E61="","",COUNTA($E$5:E61)-COUNTIFS($E$5:E61,"",$E$5:E61,""=""))</f>
        <v/>
      </c>
      <c r="E61" s="110"/>
      <c r="F61" s="111"/>
      <c r="G61" s="112"/>
      <c r="H61" s="128"/>
      <c r="I61" s="244"/>
      <c r="J61" s="247" t="str">
        <f>IF(OR(H61&lt;&gt;"",I61&lt;&gt;""),SUM($H$5:H61)-SUM($I$5:I61),"")</f>
        <v/>
      </c>
      <c r="K61" s="6"/>
      <c r="M61" s="69" t="str">
        <f>IFERROR(VLOOKUP(C61,'非計算元シート(支出)'!$C$7:$G$1506,5,FALSE),"")</f>
        <v/>
      </c>
    </row>
    <row r="62" spans="1:13" ht="15" customHeight="1" x14ac:dyDescent="0.4">
      <c r="A62" s="6"/>
      <c r="B62" s="1" t="str">
        <f>IF(F62="","",COUNTIF($F$5:F62,F62))</f>
        <v/>
      </c>
      <c r="C62" s="1" t="str">
        <f t="shared" si="0"/>
        <v/>
      </c>
      <c r="D62" s="10" t="str">
        <f>IF(E62="","",COUNTA($E$5:E62)-COUNTIFS($E$5:E62,"",$E$5:E62,""=""))</f>
        <v/>
      </c>
      <c r="E62" s="110"/>
      <c r="F62" s="111"/>
      <c r="G62" s="112"/>
      <c r="H62" s="128"/>
      <c r="I62" s="244"/>
      <c r="J62" s="247" t="str">
        <f>IF(OR(H62&lt;&gt;"",I62&lt;&gt;""),SUM($H$5:H62)-SUM($I$5:I62),"")</f>
        <v/>
      </c>
      <c r="K62" s="6"/>
      <c r="M62" s="69" t="str">
        <f>IFERROR(VLOOKUP(C62,'非計算元シート(支出)'!$C$7:$G$1506,5,FALSE),"")</f>
        <v/>
      </c>
    </row>
    <row r="63" spans="1:13" ht="15" customHeight="1" x14ac:dyDescent="0.4">
      <c r="A63" s="6"/>
      <c r="B63" s="1" t="str">
        <f>IF(F63="","",COUNTIF($F$5:F63,F63))</f>
        <v/>
      </c>
      <c r="C63" s="1" t="str">
        <f t="shared" si="0"/>
        <v/>
      </c>
      <c r="D63" s="10" t="str">
        <f>IF(E63="","",COUNTA($E$5:E63)-COUNTIFS($E$5:E63,"",$E$5:E63,""=""))</f>
        <v/>
      </c>
      <c r="E63" s="110"/>
      <c r="F63" s="111"/>
      <c r="G63" s="112"/>
      <c r="H63" s="128"/>
      <c r="I63" s="244"/>
      <c r="J63" s="247" t="str">
        <f>IF(OR(H63&lt;&gt;"",I63&lt;&gt;""),SUM($H$5:H63)-SUM($I$5:I63),"")</f>
        <v/>
      </c>
      <c r="K63" s="6"/>
      <c r="M63" s="69" t="str">
        <f>IFERROR(VLOOKUP(C63,'非計算元シート(支出)'!$C$7:$G$1506,5,FALSE),"")</f>
        <v/>
      </c>
    </row>
    <row r="64" spans="1:13" ht="15" customHeight="1" x14ac:dyDescent="0.4">
      <c r="A64" s="6"/>
      <c r="B64" s="1" t="str">
        <f>IF(F64="","",COUNTIF($F$5:F64,F64))</f>
        <v/>
      </c>
      <c r="C64" s="1" t="str">
        <f t="shared" si="0"/>
        <v/>
      </c>
      <c r="D64" s="10" t="str">
        <f>IF(E64="","",COUNTA($E$5:E64)-COUNTIFS($E$5:E64,"",$E$5:E64,""=""))</f>
        <v/>
      </c>
      <c r="E64" s="110"/>
      <c r="F64" s="111"/>
      <c r="G64" s="112"/>
      <c r="H64" s="128"/>
      <c r="I64" s="244"/>
      <c r="J64" s="247" t="str">
        <f>IF(OR(H64&lt;&gt;"",I64&lt;&gt;""),SUM($H$5:H64)-SUM($I$5:I64),"")</f>
        <v/>
      </c>
      <c r="K64" s="6"/>
      <c r="M64" s="69" t="str">
        <f>IFERROR(VLOOKUP(C64,'非計算元シート(支出)'!$C$7:$G$1506,5,FALSE),"")</f>
        <v/>
      </c>
    </row>
    <row r="65" spans="1:13" ht="15" customHeight="1" x14ac:dyDescent="0.4">
      <c r="A65" s="6"/>
      <c r="B65" s="1" t="str">
        <f>IF(F65="","",COUNTIF($F$5:F65,F65))</f>
        <v/>
      </c>
      <c r="C65" s="1" t="str">
        <f t="shared" si="0"/>
        <v/>
      </c>
      <c r="D65" s="10" t="str">
        <f>IF(E65="","",COUNTA($E$5:E65)-COUNTIFS($E$5:E65,"",$E$5:E65,""=""))</f>
        <v/>
      </c>
      <c r="E65" s="110"/>
      <c r="F65" s="111"/>
      <c r="G65" s="112"/>
      <c r="H65" s="128"/>
      <c r="I65" s="244"/>
      <c r="J65" s="247" t="str">
        <f>IF(OR(H65&lt;&gt;"",I65&lt;&gt;""),SUM($H$5:H65)-SUM($I$5:I65),"")</f>
        <v/>
      </c>
      <c r="K65" s="6"/>
      <c r="M65" s="69" t="str">
        <f>IFERROR(VLOOKUP(C65,'非計算元シート(支出)'!$C$7:$G$1506,5,FALSE),"")</f>
        <v/>
      </c>
    </row>
    <row r="66" spans="1:13" ht="15" customHeight="1" x14ac:dyDescent="0.4">
      <c r="A66" s="6"/>
      <c r="B66" s="1" t="str">
        <f>IF(F66="","",COUNTIF($F$5:F66,F66))</f>
        <v/>
      </c>
      <c r="C66" s="1" t="str">
        <f t="shared" si="0"/>
        <v/>
      </c>
      <c r="D66" s="10" t="str">
        <f>IF(E66="","",COUNTA($E$5:E66)-COUNTIFS($E$5:E66,"",$E$5:E66,""=""))</f>
        <v/>
      </c>
      <c r="E66" s="110"/>
      <c r="F66" s="111"/>
      <c r="G66" s="112"/>
      <c r="H66" s="128"/>
      <c r="I66" s="244"/>
      <c r="J66" s="247" t="str">
        <f>IF(OR(H66&lt;&gt;"",I66&lt;&gt;""),SUM($H$5:H66)-SUM($I$5:I66),"")</f>
        <v/>
      </c>
      <c r="K66" s="6"/>
      <c r="M66" s="69" t="str">
        <f>IFERROR(VLOOKUP(C66,'非計算元シート(支出)'!$C$7:$G$1506,5,FALSE),"")</f>
        <v/>
      </c>
    </row>
    <row r="67" spans="1:13" ht="15" customHeight="1" x14ac:dyDescent="0.4">
      <c r="A67" s="6"/>
      <c r="B67" s="1" t="str">
        <f>IF(F67="","",COUNTIF($F$5:F67,F67))</f>
        <v/>
      </c>
      <c r="C67" s="1" t="str">
        <f t="shared" si="0"/>
        <v/>
      </c>
      <c r="D67" s="10" t="str">
        <f>IF(E67="","",COUNTA($E$5:E67)-COUNTIFS($E$5:E67,"",$E$5:E67,""=""))</f>
        <v/>
      </c>
      <c r="E67" s="110"/>
      <c r="F67" s="111"/>
      <c r="G67" s="112"/>
      <c r="H67" s="128"/>
      <c r="I67" s="244"/>
      <c r="J67" s="247" t="str">
        <f>IF(OR(H67&lt;&gt;"",I67&lt;&gt;""),SUM($H$5:H67)-SUM($I$5:I67),"")</f>
        <v/>
      </c>
      <c r="K67" s="6"/>
      <c r="M67" s="69" t="str">
        <f>IFERROR(VLOOKUP(C67,'非計算元シート(支出)'!$C$7:$G$1506,5,FALSE),"")</f>
        <v/>
      </c>
    </row>
    <row r="68" spans="1:13" ht="15" customHeight="1" x14ac:dyDescent="0.4">
      <c r="A68" s="6"/>
      <c r="B68" s="1" t="str">
        <f>IF(F68="","",COUNTIF($F$5:F68,F68))</f>
        <v/>
      </c>
      <c r="C68" s="1" t="str">
        <f t="shared" si="0"/>
        <v/>
      </c>
      <c r="D68" s="10" t="str">
        <f>IF(E68="","",COUNTA($E$5:E68)-COUNTIFS($E$5:E68,"",$E$5:E68,""=""))</f>
        <v/>
      </c>
      <c r="E68" s="110"/>
      <c r="F68" s="111"/>
      <c r="G68" s="112"/>
      <c r="H68" s="128"/>
      <c r="I68" s="244"/>
      <c r="J68" s="247" t="str">
        <f>IF(OR(H68&lt;&gt;"",I68&lt;&gt;""),SUM($H$5:H68)-SUM($I$5:I68),"")</f>
        <v/>
      </c>
      <c r="K68" s="6"/>
      <c r="M68" s="69" t="str">
        <f>IFERROR(VLOOKUP(C68,'非計算元シート(支出)'!$C$7:$G$1506,5,FALSE),"")</f>
        <v/>
      </c>
    </row>
    <row r="69" spans="1:13" ht="15" customHeight="1" x14ac:dyDescent="0.4">
      <c r="A69" s="6"/>
      <c r="B69" s="1" t="str">
        <f>IF(F69="","",COUNTIF($F$5:F69,F69))</f>
        <v/>
      </c>
      <c r="C69" s="1" t="str">
        <f t="shared" si="0"/>
        <v/>
      </c>
      <c r="D69" s="10" t="str">
        <f>IF(E69="","",COUNTA($E$5:E69)-COUNTIFS($E$5:E69,"",$E$5:E69,""=""))</f>
        <v/>
      </c>
      <c r="E69" s="110"/>
      <c r="F69" s="111"/>
      <c r="G69" s="112"/>
      <c r="H69" s="128"/>
      <c r="I69" s="244"/>
      <c r="J69" s="247" t="str">
        <f>IF(OR(H69&lt;&gt;"",I69&lt;&gt;""),SUM($H$5:H69)-SUM($I$5:I69),"")</f>
        <v/>
      </c>
      <c r="K69" s="6"/>
      <c r="M69" s="69" t="str">
        <f>IFERROR(VLOOKUP(C69,'非計算元シート(支出)'!$C$7:$G$1506,5,FALSE),"")</f>
        <v/>
      </c>
    </row>
    <row r="70" spans="1:13" ht="15" customHeight="1" x14ac:dyDescent="0.4">
      <c r="A70" s="6"/>
      <c r="B70" s="1" t="str">
        <f>IF(F70="","",COUNTIF($F$5:F70,F70))</f>
        <v/>
      </c>
      <c r="C70" s="1" t="str">
        <f t="shared" ref="C70:C133" si="1">CONCATENATE(B70,F70)</f>
        <v/>
      </c>
      <c r="D70" s="10" t="str">
        <f>IF(E70="","",COUNTA($E$5:E70)-COUNTIFS($E$5:E70,"",$E$5:E70,""=""))</f>
        <v/>
      </c>
      <c r="E70" s="110"/>
      <c r="F70" s="111"/>
      <c r="G70" s="112"/>
      <c r="H70" s="128"/>
      <c r="I70" s="244"/>
      <c r="J70" s="247" t="str">
        <f>IF(OR(H70&lt;&gt;"",I70&lt;&gt;""),SUM($H$5:H70)-SUM($I$5:I70),"")</f>
        <v/>
      </c>
      <c r="K70" s="6"/>
      <c r="M70" s="69" t="str">
        <f>IFERROR(VLOOKUP(C70,'非計算元シート(支出)'!$C$7:$G$1506,5,FALSE),"")</f>
        <v/>
      </c>
    </row>
    <row r="71" spans="1:13" ht="15" customHeight="1" x14ac:dyDescent="0.4">
      <c r="A71" s="6"/>
      <c r="B71" s="1" t="str">
        <f>IF(F71="","",COUNTIF($F$5:F71,F71))</f>
        <v/>
      </c>
      <c r="C71" s="1" t="str">
        <f t="shared" si="1"/>
        <v/>
      </c>
      <c r="D71" s="10" t="str">
        <f>IF(E71="","",COUNTA($E$5:E71)-COUNTIFS($E$5:E71,"",$E$5:E71,""=""))</f>
        <v/>
      </c>
      <c r="E71" s="110"/>
      <c r="F71" s="111"/>
      <c r="G71" s="112"/>
      <c r="H71" s="128"/>
      <c r="I71" s="244"/>
      <c r="J71" s="247" t="str">
        <f>IF(OR(H71&lt;&gt;"",I71&lt;&gt;""),SUM($H$5:H71)-SUM($I$5:I71),"")</f>
        <v/>
      </c>
      <c r="K71" s="6"/>
      <c r="M71" s="69" t="str">
        <f>IFERROR(VLOOKUP(C71,'非計算元シート(支出)'!$C$7:$G$1506,5,FALSE),"")</f>
        <v/>
      </c>
    </row>
    <row r="72" spans="1:13" ht="15" customHeight="1" x14ac:dyDescent="0.4">
      <c r="A72" s="6"/>
      <c r="B72" s="1" t="str">
        <f>IF(F72="","",COUNTIF($F$5:F72,F72))</f>
        <v/>
      </c>
      <c r="C72" s="1" t="str">
        <f t="shared" si="1"/>
        <v/>
      </c>
      <c r="D72" s="10" t="str">
        <f>IF(E72="","",COUNTA($E$5:E72)-COUNTIFS($E$5:E72,"",$E$5:E72,""=""))</f>
        <v/>
      </c>
      <c r="E72" s="110"/>
      <c r="F72" s="111"/>
      <c r="G72" s="112"/>
      <c r="H72" s="128"/>
      <c r="I72" s="244"/>
      <c r="J72" s="247" t="str">
        <f>IF(OR(H72&lt;&gt;"",I72&lt;&gt;""),SUM($H$5:H72)-SUM($I$5:I72),"")</f>
        <v/>
      </c>
      <c r="K72" s="6"/>
      <c r="M72" s="69" t="str">
        <f>IFERROR(VLOOKUP(C72,'非計算元シート(支出)'!$C$7:$G$1506,5,FALSE),"")</f>
        <v/>
      </c>
    </row>
    <row r="73" spans="1:13" ht="15" customHeight="1" x14ac:dyDescent="0.4">
      <c r="A73" s="6"/>
      <c r="B73" s="1" t="str">
        <f>IF(F73="","",COUNTIF($F$5:F73,F73))</f>
        <v/>
      </c>
      <c r="C73" s="1" t="str">
        <f t="shared" si="1"/>
        <v/>
      </c>
      <c r="D73" s="10" t="str">
        <f>IF(E73="","",COUNTA($E$5:E73)-COUNTIFS($E$5:E73,"",$E$5:E73,""=""))</f>
        <v/>
      </c>
      <c r="E73" s="110"/>
      <c r="F73" s="111"/>
      <c r="G73" s="112"/>
      <c r="H73" s="128"/>
      <c r="I73" s="244"/>
      <c r="J73" s="247" t="str">
        <f>IF(OR(H73&lt;&gt;"",I73&lt;&gt;""),SUM($H$5:H73)-SUM($I$5:I73),"")</f>
        <v/>
      </c>
      <c r="K73" s="6"/>
      <c r="M73" s="69" t="str">
        <f>IFERROR(VLOOKUP(C73,'非計算元シート(支出)'!$C$7:$G$1506,5,FALSE),"")</f>
        <v/>
      </c>
    </row>
    <row r="74" spans="1:13" ht="15" customHeight="1" x14ac:dyDescent="0.4">
      <c r="A74" s="6"/>
      <c r="B74" s="1" t="str">
        <f>IF(F74="","",COUNTIF($F$5:F74,F74))</f>
        <v/>
      </c>
      <c r="C74" s="1" t="str">
        <f t="shared" si="1"/>
        <v/>
      </c>
      <c r="D74" s="10" t="str">
        <f>IF(E74="","",COUNTA($E$5:E74)-COUNTIFS($E$5:E74,"",$E$5:E74,""=""))</f>
        <v/>
      </c>
      <c r="E74" s="110"/>
      <c r="F74" s="111"/>
      <c r="G74" s="112"/>
      <c r="H74" s="128"/>
      <c r="I74" s="244"/>
      <c r="J74" s="247" t="str">
        <f>IF(OR(H74&lt;&gt;"",I74&lt;&gt;""),SUM($H$5:H74)-SUM($I$5:I74),"")</f>
        <v/>
      </c>
      <c r="K74" s="6"/>
      <c r="M74" s="69" t="str">
        <f>IFERROR(VLOOKUP(C74,'非計算元シート(支出)'!$C$7:$G$1506,5,FALSE),"")</f>
        <v/>
      </c>
    </row>
    <row r="75" spans="1:13" ht="15" customHeight="1" x14ac:dyDescent="0.4">
      <c r="A75" s="6"/>
      <c r="B75" s="1" t="str">
        <f>IF(F75="","",COUNTIF($F$5:F75,F75))</f>
        <v/>
      </c>
      <c r="C75" s="1" t="str">
        <f t="shared" si="1"/>
        <v/>
      </c>
      <c r="D75" s="10" t="str">
        <f>IF(E75="","",COUNTA($E$5:E75)-COUNTIFS($E$5:E75,"",$E$5:E75,""=""))</f>
        <v/>
      </c>
      <c r="E75" s="110"/>
      <c r="F75" s="111"/>
      <c r="G75" s="112"/>
      <c r="H75" s="128"/>
      <c r="I75" s="244"/>
      <c r="J75" s="247" t="str">
        <f>IF(OR(H75&lt;&gt;"",I75&lt;&gt;""),SUM($H$5:H75)-SUM($I$5:I75),"")</f>
        <v/>
      </c>
      <c r="K75" s="6"/>
      <c r="M75" s="69" t="str">
        <f>IFERROR(VLOOKUP(C75,'非計算元シート(支出)'!$C$7:$G$1506,5,FALSE),"")</f>
        <v/>
      </c>
    </row>
    <row r="76" spans="1:13" ht="15" customHeight="1" x14ac:dyDescent="0.4">
      <c r="A76" s="6"/>
      <c r="B76" s="1" t="str">
        <f>IF(F76="","",COUNTIF($F$5:F76,F76))</f>
        <v/>
      </c>
      <c r="C76" s="1" t="str">
        <f t="shared" si="1"/>
        <v/>
      </c>
      <c r="D76" s="10" t="str">
        <f>IF(E76="","",COUNTA($E$5:E76)-COUNTIFS($E$5:E76,"",$E$5:E76,""=""))</f>
        <v/>
      </c>
      <c r="E76" s="110"/>
      <c r="F76" s="111"/>
      <c r="G76" s="112"/>
      <c r="H76" s="128"/>
      <c r="I76" s="244"/>
      <c r="J76" s="247" t="str">
        <f>IF(OR(H76&lt;&gt;"",I76&lt;&gt;""),SUM($H$5:H76)-SUM($I$5:I76),"")</f>
        <v/>
      </c>
      <c r="K76" s="6"/>
      <c r="M76" s="69" t="str">
        <f>IFERROR(VLOOKUP(C76,'非計算元シート(支出)'!$C$7:$G$1506,5,FALSE),"")</f>
        <v/>
      </c>
    </row>
    <row r="77" spans="1:13" ht="15" customHeight="1" x14ac:dyDescent="0.4">
      <c r="A77" s="6"/>
      <c r="B77" s="1" t="str">
        <f>IF(F77="","",COUNTIF($F$5:F77,F77))</f>
        <v/>
      </c>
      <c r="C77" s="1" t="str">
        <f t="shared" si="1"/>
        <v/>
      </c>
      <c r="D77" s="10" t="str">
        <f>IF(E77="","",COUNTA($E$5:E77)-COUNTIFS($E$5:E77,"",$E$5:E77,""=""))</f>
        <v/>
      </c>
      <c r="E77" s="110"/>
      <c r="F77" s="111"/>
      <c r="G77" s="112"/>
      <c r="H77" s="128"/>
      <c r="I77" s="244"/>
      <c r="J77" s="247" t="str">
        <f>IF(OR(H77&lt;&gt;"",I77&lt;&gt;""),SUM($H$5:H77)-SUM($I$5:I77),"")</f>
        <v/>
      </c>
      <c r="K77" s="6"/>
      <c r="M77" s="69" t="str">
        <f>IFERROR(VLOOKUP(C77,'非計算元シート(支出)'!$C$7:$G$1506,5,FALSE),"")</f>
        <v/>
      </c>
    </row>
    <row r="78" spans="1:13" ht="15" customHeight="1" x14ac:dyDescent="0.4">
      <c r="A78" s="6"/>
      <c r="B78" s="1" t="str">
        <f>IF(F78="","",COUNTIF($F$5:F78,F78))</f>
        <v/>
      </c>
      <c r="C78" s="1" t="str">
        <f t="shared" si="1"/>
        <v/>
      </c>
      <c r="D78" s="10" t="str">
        <f>IF(E78="","",COUNTA($E$5:E78)-COUNTIFS($E$5:E78,"",$E$5:E78,""=""))</f>
        <v/>
      </c>
      <c r="E78" s="110"/>
      <c r="F78" s="111"/>
      <c r="G78" s="112"/>
      <c r="H78" s="128"/>
      <c r="I78" s="244"/>
      <c r="J78" s="247" t="str">
        <f>IF(OR(H78&lt;&gt;"",I78&lt;&gt;""),SUM($H$5:H78)-SUM($I$5:I78),"")</f>
        <v/>
      </c>
      <c r="K78" s="6"/>
      <c r="M78" s="69" t="str">
        <f>IFERROR(VLOOKUP(C78,'非計算元シート(支出)'!$C$7:$G$1506,5,FALSE),"")</f>
        <v/>
      </c>
    </row>
    <row r="79" spans="1:13" ht="15" customHeight="1" x14ac:dyDescent="0.4">
      <c r="A79" s="6"/>
      <c r="B79" s="1" t="str">
        <f>IF(F79="","",COUNTIF($F$5:F79,F79))</f>
        <v/>
      </c>
      <c r="C79" s="1" t="str">
        <f t="shared" si="1"/>
        <v/>
      </c>
      <c r="D79" s="10" t="str">
        <f>IF(E79="","",COUNTA($E$5:E79)-COUNTIFS($E$5:E79,"",$E$5:E79,""=""))</f>
        <v/>
      </c>
      <c r="E79" s="110"/>
      <c r="F79" s="111"/>
      <c r="G79" s="112"/>
      <c r="H79" s="128"/>
      <c r="I79" s="244"/>
      <c r="J79" s="247" t="str">
        <f>IF(OR(H79&lt;&gt;"",I79&lt;&gt;""),SUM($H$5:H79)-SUM($I$5:I79),"")</f>
        <v/>
      </c>
      <c r="K79" s="6"/>
      <c r="M79" s="69" t="str">
        <f>IFERROR(VLOOKUP(C79,'非計算元シート(支出)'!$C$7:$G$1506,5,FALSE),"")</f>
        <v/>
      </c>
    </row>
    <row r="80" spans="1:13" ht="15" customHeight="1" x14ac:dyDescent="0.4">
      <c r="A80" s="6"/>
      <c r="B80" s="1" t="str">
        <f>IF(F80="","",COUNTIF($F$5:F80,F80))</f>
        <v/>
      </c>
      <c r="C80" s="1" t="str">
        <f t="shared" si="1"/>
        <v/>
      </c>
      <c r="D80" s="10" t="str">
        <f>IF(E80="","",COUNTA($E$5:E80)-COUNTIFS($E$5:E80,"",$E$5:E80,""=""))</f>
        <v/>
      </c>
      <c r="E80" s="110"/>
      <c r="F80" s="111"/>
      <c r="G80" s="112"/>
      <c r="H80" s="128"/>
      <c r="I80" s="244"/>
      <c r="J80" s="247" t="str">
        <f>IF(OR(H80&lt;&gt;"",I80&lt;&gt;""),SUM($H$5:H80)-SUM($I$5:I80),"")</f>
        <v/>
      </c>
      <c r="K80" s="6"/>
      <c r="M80" s="69" t="str">
        <f>IFERROR(VLOOKUP(C80,'非計算元シート(支出)'!$C$7:$G$1506,5,FALSE),"")</f>
        <v/>
      </c>
    </row>
    <row r="81" spans="1:13" ht="15" customHeight="1" x14ac:dyDescent="0.4">
      <c r="A81" s="6"/>
      <c r="B81" s="1" t="str">
        <f>IF(F81="","",COUNTIF($F$5:F81,F81))</f>
        <v/>
      </c>
      <c r="C81" s="1" t="str">
        <f t="shared" si="1"/>
        <v/>
      </c>
      <c r="D81" s="10" t="str">
        <f>IF(E81="","",COUNTA($E$5:E81)-COUNTIFS($E$5:E81,"",$E$5:E81,""=""))</f>
        <v/>
      </c>
      <c r="E81" s="110"/>
      <c r="F81" s="111"/>
      <c r="G81" s="112"/>
      <c r="H81" s="128"/>
      <c r="I81" s="244"/>
      <c r="J81" s="247" t="str">
        <f>IF(OR(H81&lt;&gt;"",I81&lt;&gt;""),SUM($H$5:H81)-SUM($I$5:I81),"")</f>
        <v/>
      </c>
      <c r="K81" s="6"/>
      <c r="M81" s="69" t="str">
        <f>IFERROR(VLOOKUP(C81,'非計算元シート(支出)'!$C$7:$G$1506,5,FALSE),"")</f>
        <v/>
      </c>
    </row>
    <row r="82" spans="1:13" ht="15" customHeight="1" x14ac:dyDescent="0.4">
      <c r="A82" s="6"/>
      <c r="B82" s="1" t="str">
        <f>IF(F82="","",COUNTIF($F$5:F82,F82))</f>
        <v/>
      </c>
      <c r="C82" s="1" t="str">
        <f t="shared" si="1"/>
        <v/>
      </c>
      <c r="D82" s="10" t="str">
        <f>IF(E82="","",COUNTA($E$5:E82)-COUNTIFS($E$5:E82,"",$E$5:E82,""=""))</f>
        <v/>
      </c>
      <c r="E82" s="110"/>
      <c r="F82" s="111"/>
      <c r="G82" s="112"/>
      <c r="H82" s="128"/>
      <c r="I82" s="244"/>
      <c r="J82" s="247" t="str">
        <f>IF(OR(H82&lt;&gt;"",I82&lt;&gt;""),SUM($H$5:H82)-SUM($I$5:I82),"")</f>
        <v/>
      </c>
      <c r="K82" s="6"/>
      <c r="M82" s="69" t="str">
        <f>IFERROR(VLOOKUP(C82,'非計算元シート(支出)'!$C$7:$G$1506,5,FALSE),"")</f>
        <v/>
      </c>
    </row>
    <row r="83" spans="1:13" ht="15" customHeight="1" x14ac:dyDescent="0.4">
      <c r="A83" s="6"/>
      <c r="B83" s="1" t="str">
        <f>IF(F83="","",COUNTIF($F$5:F83,F83))</f>
        <v/>
      </c>
      <c r="C83" s="1" t="str">
        <f t="shared" si="1"/>
        <v/>
      </c>
      <c r="D83" s="10" t="str">
        <f>IF(E83="","",COUNTA($E$5:E83)-COUNTIFS($E$5:E83,"",$E$5:E83,""=""))</f>
        <v/>
      </c>
      <c r="E83" s="110"/>
      <c r="F83" s="111"/>
      <c r="G83" s="112"/>
      <c r="H83" s="128"/>
      <c r="I83" s="244"/>
      <c r="J83" s="247" t="str">
        <f>IF(OR(H83&lt;&gt;"",I83&lt;&gt;""),SUM($H$5:H83)-SUM($I$5:I83),"")</f>
        <v/>
      </c>
      <c r="K83" s="6"/>
      <c r="M83" s="69" t="str">
        <f>IFERROR(VLOOKUP(C83,'非計算元シート(支出)'!$C$7:$G$1506,5,FALSE),"")</f>
        <v/>
      </c>
    </row>
    <row r="84" spans="1:13" ht="15" customHeight="1" x14ac:dyDescent="0.4">
      <c r="A84" s="6"/>
      <c r="B84" s="1" t="str">
        <f>IF(F84="","",COUNTIF($F$5:F84,F84))</f>
        <v/>
      </c>
      <c r="C84" s="1" t="str">
        <f t="shared" si="1"/>
        <v/>
      </c>
      <c r="D84" s="10" t="str">
        <f>IF(E84="","",COUNTA($E$5:E84)-COUNTIFS($E$5:E84,"",$E$5:E84,""=""))</f>
        <v/>
      </c>
      <c r="E84" s="110"/>
      <c r="F84" s="111"/>
      <c r="G84" s="112"/>
      <c r="H84" s="128"/>
      <c r="I84" s="244"/>
      <c r="J84" s="247" t="str">
        <f>IF(OR(H84&lt;&gt;"",I84&lt;&gt;""),SUM($H$5:H84)-SUM($I$5:I84),"")</f>
        <v/>
      </c>
      <c r="K84" s="6"/>
      <c r="M84" s="69" t="str">
        <f>IFERROR(VLOOKUP(C84,'非計算元シート(支出)'!$C$7:$G$1506,5,FALSE),"")</f>
        <v/>
      </c>
    </row>
    <row r="85" spans="1:13" ht="15" customHeight="1" x14ac:dyDescent="0.4">
      <c r="A85" s="6"/>
      <c r="B85" s="1" t="str">
        <f>IF(F85="","",COUNTIF($F$5:F85,F85))</f>
        <v/>
      </c>
      <c r="C85" s="1" t="str">
        <f t="shared" si="1"/>
        <v/>
      </c>
      <c r="D85" s="10" t="str">
        <f>IF(E85="","",COUNTA($E$5:E85)-COUNTIFS($E$5:E85,"",$E$5:E85,""=""))</f>
        <v/>
      </c>
      <c r="E85" s="110"/>
      <c r="F85" s="111"/>
      <c r="G85" s="112"/>
      <c r="H85" s="128"/>
      <c r="I85" s="244"/>
      <c r="J85" s="247" t="str">
        <f>IF(OR(H85&lt;&gt;"",I85&lt;&gt;""),SUM($H$5:H85)-SUM($I$5:I85),"")</f>
        <v/>
      </c>
      <c r="K85" s="6"/>
      <c r="M85" s="69" t="str">
        <f>IFERROR(VLOOKUP(C85,'非計算元シート(支出)'!$C$7:$G$1506,5,FALSE),"")</f>
        <v/>
      </c>
    </row>
    <row r="86" spans="1:13" ht="15" customHeight="1" x14ac:dyDescent="0.4">
      <c r="A86" s="6"/>
      <c r="B86" s="1" t="str">
        <f>IF(F86="","",COUNTIF($F$5:F86,F86))</f>
        <v/>
      </c>
      <c r="C86" s="1" t="str">
        <f t="shared" si="1"/>
        <v/>
      </c>
      <c r="D86" s="10" t="str">
        <f>IF(E86="","",COUNTA($E$5:E86)-COUNTIFS($E$5:E86,"",$E$5:E86,""=""))</f>
        <v/>
      </c>
      <c r="E86" s="110"/>
      <c r="F86" s="111"/>
      <c r="G86" s="112"/>
      <c r="H86" s="128"/>
      <c r="I86" s="244"/>
      <c r="J86" s="247" t="str">
        <f>IF(OR(H86&lt;&gt;"",I86&lt;&gt;""),SUM($H$5:H86)-SUM($I$5:I86),"")</f>
        <v/>
      </c>
      <c r="K86" s="6"/>
      <c r="M86" s="69" t="str">
        <f>IFERROR(VLOOKUP(C86,'非計算元シート(支出)'!$C$7:$G$1506,5,FALSE),"")</f>
        <v/>
      </c>
    </row>
    <row r="87" spans="1:13" ht="15" customHeight="1" x14ac:dyDescent="0.4">
      <c r="A87" s="6"/>
      <c r="B87" s="1" t="str">
        <f>IF(F87="","",COUNTIF($F$5:F87,F87))</f>
        <v/>
      </c>
      <c r="C87" s="1" t="str">
        <f t="shared" si="1"/>
        <v/>
      </c>
      <c r="D87" s="10" t="str">
        <f>IF(E87="","",COUNTA($E$5:E87)-COUNTIFS($E$5:E87,"",$E$5:E87,""=""))</f>
        <v/>
      </c>
      <c r="E87" s="110"/>
      <c r="F87" s="111"/>
      <c r="G87" s="112"/>
      <c r="H87" s="128"/>
      <c r="I87" s="244"/>
      <c r="J87" s="247" t="str">
        <f>IF(OR(H87&lt;&gt;"",I87&lt;&gt;""),SUM($H$5:H87)-SUM($I$5:I87),"")</f>
        <v/>
      </c>
      <c r="K87" s="6"/>
      <c r="M87" s="69" t="str">
        <f>IFERROR(VLOOKUP(C87,'非計算元シート(支出)'!$C$7:$G$1506,5,FALSE),"")</f>
        <v/>
      </c>
    </row>
    <row r="88" spans="1:13" ht="15" customHeight="1" x14ac:dyDescent="0.4">
      <c r="A88" s="6"/>
      <c r="B88" s="1" t="str">
        <f>IF(F88="","",COUNTIF($F$5:F88,F88))</f>
        <v/>
      </c>
      <c r="C88" s="1" t="str">
        <f t="shared" si="1"/>
        <v/>
      </c>
      <c r="D88" s="10" t="str">
        <f>IF(E88="","",COUNTA($E$5:E88)-COUNTIFS($E$5:E88,"",$E$5:E88,""=""))</f>
        <v/>
      </c>
      <c r="E88" s="110"/>
      <c r="F88" s="111"/>
      <c r="G88" s="112"/>
      <c r="H88" s="128"/>
      <c r="I88" s="244"/>
      <c r="J88" s="247" t="str">
        <f>IF(OR(H88&lt;&gt;"",I88&lt;&gt;""),SUM($H$5:H88)-SUM($I$5:I88),"")</f>
        <v/>
      </c>
      <c r="K88" s="6"/>
      <c r="M88" s="69" t="str">
        <f>IFERROR(VLOOKUP(C88,'非計算元シート(支出)'!$C$7:$G$1506,5,FALSE),"")</f>
        <v/>
      </c>
    </row>
    <row r="89" spans="1:13" ht="15" customHeight="1" x14ac:dyDescent="0.4">
      <c r="A89" s="6"/>
      <c r="B89" s="1" t="str">
        <f>IF(F89="","",COUNTIF($F$5:F89,F89))</f>
        <v/>
      </c>
      <c r="C89" s="1" t="str">
        <f t="shared" si="1"/>
        <v/>
      </c>
      <c r="D89" s="10" t="str">
        <f>IF(E89="","",COUNTA($E$5:E89)-COUNTIFS($E$5:E89,"",$E$5:E89,""=""))</f>
        <v/>
      </c>
      <c r="E89" s="110"/>
      <c r="F89" s="111"/>
      <c r="G89" s="112"/>
      <c r="H89" s="128"/>
      <c r="I89" s="244"/>
      <c r="J89" s="247" t="str">
        <f>IF(OR(H89&lt;&gt;"",I89&lt;&gt;""),SUM($H$5:H89)-SUM($I$5:I89),"")</f>
        <v/>
      </c>
      <c r="K89" s="6"/>
      <c r="M89" s="69" t="str">
        <f>IFERROR(VLOOKUP(C89,'非計算元シート(支出)'!$C$7:$G$1506,5,FALSE),"")</f>
        <v/>
      </c>
    </row>
    <row r="90" spans="1:13" ht="15" customHeight="1" x14ac:dyDescent="0.4">
      <c r="A90" s="6"/>
      <c r="B90" s="1" t="str">
        <f>IF(F90="","",COUNTIF($F$5:F90,F90))</f>
        <v/>
      </c>
      <c r="C90" s="1" t="str">
        <f t="shared" si="1"/>
        <v/>
      </c>
      <c r="D90" s="10" t="str">
        <f>IF(E90="","",COUNTA($E$5:E90)-COUNTIFS($E$5:E90,"",$E$5:E90,""=""))</f>
        <v/>
      </c>
      <c r="E90" s="110"/>
      <c r="F90" s="111"/>
      <c r="G90" s="112"/>
      <c r="H90" s="128"/>
      <c r="I90" s="244"/>
      <c r="J90" s="247" t="str">
        <f>IF(OR(H90&lt;&gt;"",I90&lt;&gt;""),SUM($H$5:H90)-SUM($I$5:I90),"")</f>
        <v/>
      </c>
      <c r="K90" s="6"/>
      <c r="M90" s="69" t="str">
        <f>IFERROR(VLOOKUP(C90,'非計算元シート(支出)'!$C$7:$G$1506,5,FALSE),"")</f>
        <v/>
      </c>
    </row>
    <row r="91" spans="1:13" ht="15" customHeight="1" x14ac:dyDescent="0.4">
      <c r="A91" s="6"/>
      <c r="B91" s="1" t="str">
        <f>IF(F91="","",COUNTIF($F$5:F91,F91))</f>
        <v/>
      </c>
      <c r="C91" s="1" t="str">
        <f t="shared" si="1"/>
        <v/>
      </c>
      <c r="D91" s="10" t="str">
        <f>IF(E91="","",COUNTA($E$5:E91)-COUNTIFS($E$5:E91,"",$E$5:E91,""=""))</f>
        <v/>
      </c>
      <c r="E91" s="110"/>
      <c r="F91" s="111"/>
      <c r="G91" s="112"/>
      <c r="H91" s="128"/>
      <c r="I91" s="244"/>
      <c r="J91" s="247" t="str">
        <f>IF(OR(H91&lt;&gt;"",I91&lt;&gt;""),SUM($H$5:H91)-SUM($I$5:I91),"")</f>
        <v/>
      </c>
      <c r="K91" s="6"/>
      <c r="M91" s="69" t="str">
        <f>IFERROR(VLOOKUP(C91,'非計算元シート(支出)'!$C$7:$G$1506,5,FALSE),"")</f>
        <v/>
      </c>
    </row>
    <row r="92" spans="1:13" ht="15" customHeight="1" x14ac:dyDescent="0.4">
      <c r="A92" s="6"/>
      <c r="B92" s="1" t="str">
        <f>IF(F92="","",COUNTIF($F$5:F92,F92))</f>
        <v/>
      </c>
      <c r="C92" s="1" t="str">
        <f t="shared" si="1"/>
        <v/>
      </c>
      <c r="D92" s="10" t="str">
        <f>IF(E92="","",COUNTA($E$5:E92)-COUNTIFS($E$5:E92,"",$E$5:E92,""=""))</f>
        <v/>
      </c>
      <c r="E92" s="110"/>
      <c r="F92" s="111"/>
      <c r="G92" s="112"/>
      <c r="H92" s="128"/>
      <c r="I92" s="244"/>
      <c r="J92" s="247" t="str">
        <f>IF(OR(H92&lt;&gt;"",I92&lt;&gt;""),SUM($H$5:H92)-SUM($I$5:I92),"")</f>
        <v/>
      </c>
      <c r="K92" s="6"/>
      <c r="M92" s="69" t="str">
        <f>IFERROR(VLOOKUP(C92,'非計算元シート(支出)'!$C$7:$G$1506,5,FALSE),"")</f>
        <v/>
      </c>
    </row>
    <row r="93" spans="1:13" ht="15" customHeight="1" x14ac:dyDescent="0.4">
      <c r="A93" s="6"/>
      <c r="B93" s="1" t="str">
        <f>IF(F93="","",COUNTIF($F$5:F93,F93))</f>
        <v/>
      </c>
      <c r="C93" s="1" t="str">
        <f t="shared" si="1"/>
        <v/>
      </c>
      <c r="D93" s="10" t="str">
        <f>IF(E93="","",COUNTA($E$5:E93)-COUNTIFS($E$5:E93,"",$E$5:E93,""=""))</f>
        <v/>
      </c>
      <c r="E93" s="110"/>
      <c r="F93" s="111"/>
      <c r="G93" s="112"/>
      <c r="H93" s="128"/>
      <c r="I93" s="244"/>
      <c r="J93" s="247" t="str">
        <f>IF(OR(H93&lt;&gt;"",I93&lt;&gt;""),SUM($H$5:H93)-SUM($I$5:I93),"")</f>
        <v/>
      </c>
      <c r="K93" s="6"/>
      <c r="M93" s="69" t="str">
        <f>IFERROR(VLOOKUP(C93,'非計算元シート(支出)'!$C$7:$G$1506,5,FALSE),"")</f>
        <v/>
      </c>
    </row>
    <row r="94" spans="1:13" ht="15" customHeight="1" x14ac:dyDescent="0.4">
      <c r="A94" s="6"/>
      <c r="B94" s="1" t="str">
        <f>IF(F94="","",COUNTIF($F$5:F94,F94))</f>
        <v/>
      </c>
      <c r="C94" s="1" t="str">
        <f t="shared" si="1"/>
        <v/>
      </c>
      <c r="D94" s="10" t="str">
        <f>IF(E94="","",COUNTA($E$5:E94)-COUNTIFS($E$5:E94,"",$E$5:E94,""=""))</f>
        <v/>
      </c>
      <c r="E94" s="110"/>
      <c r="F94" s="111"/>
      <c r="G94" s="112"/>
      <c r="H94" s="128"/>
      <c r="I94" s="244"/>
      <c r="J94" s="247" t="str">
        <f>IF(OR(H94&lt;&gt;"",I94&lt;&gt;""),SUM($H$5:H94)-SUM($I$5:I94),"")</f>
        <v/>
      </c>
      <c r="K94" s="6"/>
      <c r="M94" s="69" t="str">
        <f>IFERROR(VLOOKUP(C94,'非計算元シート(支出)'!$C$7:$G$1506,5,FALSE),"")</f>
        <v/>
      </c>
    </row>
    <row r="95" spans="1:13" ht="15" customHeight="1" x14ac:dyDescent="0.4">
      <c r="A95" s="6"/>
      <c r="B95" s="1" t="str">
        <f>IF(F95="","",COUNTIF($F$5:F95,F95))</f>
        <v/>
      </c>
      <c r="C95" s="1" t="str">
        <f t="shared" si="1"/>
        <v/>
      </c>
      <c r="D95" s="10" t="str">
        <f>IF(E95="","",COUNTA($E$5:E95)-COUNTIFS($E$5:E95,"",$E$5:E95,""=""))</f>
        <v/>
      </c>
      <c r="E95" s="110"/>
      <c r="F95" s="111"/>
      <c r="G95" s="112"/>
      <c r="H95" s="128"/>
      <c r="I95" s="244"/>
      <c r="J95" s="247" t="str">
        <f>IF(OR(H95&lt;&gt;"",I95&lt;&gt;""),SUM($H$5:H95)-SUM($I$5:I95),"")</f>
        <v/>
      </c>
      <c r="K95" s="6"/>
      <c r="M95" s="69" t="str">
        <f>IFERROR(VLOOKUP(C95,'非計算元シート(支出)'!$C$7:$G$1506,5,FALSE),"")</f>
        <v/>
      </c>
    </row>
    <row r="96" spans="1:13" ht="15" customHeight="1" x14ac:dyDescent="0.4">
      <c r="A96" s="6"/>
      <c r="B96" s="1" t="str">
        <f>IF(F96="","",COUNTIF($F$5:F96,F96))</f>
        <v/>
      </c>
      <c r="C96" s="1" t="str">
        <f t="shared" si="1"/>
        <v/>
      </c>
      <c r="D96" s="10" t="str">
        <f>IF(E96="","",COUNTA($E$5:E96)-COUNTIFS($E$5:E96,"",$E$5:E96,""=""))</f>
        <v/>
      </c>
      <c r="E96" s="110"/>
      <c r="F96" s="111"/>
      <c r="G96" s="112"/>
      <c r="H96" s="128"/>
      <c r="I96" s="244"/>
      <c r="J96" s="247" t="str">
        <f>IF(OR(H96&lt;&gt;"",I96&lt;&gt;""),SUM($H$5:H96)-SUM($I$5:I96),"")</f>
        <v/>
      </c>
      <c r="K96" s="6"/>
      <c r="M96" s="69" t="str">
        <f>IFERROR(VLOOKUP(C96,'非計算元シート(支出)'!$C$7:$G$1506,5,FALSE),"")</f>
        <v/>
      </c>
    </row>
    <row r="97" spans="1:13" ht="15" customHeight="1" x14ac:dyDescent="0.4">
      <c r="A97" s="6"/>
      <c r="B97" s="1" t="str">
        <f>IF(F97="","",COUNTIF($F$5:F97,F97))</f>
        <v/>
      </c>
      <c r="C97" s="1" t="str">
        <f t="shared" si="1"/>
        <v/>
      </c>
      <c r="D97" s="10" t="str">
        <f>IF(E97="","",COUNTA($E$5:E97)-COUNTIFS($E$5:E97,"",$E$5:E97,""=""))</f>
        <v/>
      </c>
      <c r="E97" s="110"/>
      <c r="F97" s="111"/>
      <c r="G97" s="112"/>
      <c r="H97" s="128"/>
      <c r="I97" s="244"/>
      <c r="J97" s="247" t="str">
        <f>IF(OR(H97&lt;&gt;"",I97&lt;&gt;""),SUM($H$5:H97)-SUM($I$5:I97),"")</f>
        <v/>
      </c>
      <c r="K97" s="6"/>
      <c r="M97" s="69" t="str">
        <f>IFERROR(VLOOKUP(C97,'非計算元シート(支出)'!$C$7:$G$1506,5,FALSE),"")</f>
        <v/>
      </c>
    </row>
    <row r="98" spans="1:13" ht="15" customHeight="1" x14ac:dyDescent="0.4">
      <c r="A98" s="6"/>
      <c r="B98" s="1" t="str">
        <f>IF(F98="","",COUNTIF($F$5:F98,F98))</f>
        <v/>
      </c>
      <c r="C98" s="1" t="str">
        <f t="shared" si="1"/>
        <v/>
      </c>
      <c r="D98" s="10" t="str">
        <f>IF(E98="","",COUNTA($E$5:E98)-COUNTIFS($E$5:E98,"",$E$5:E98,""=""))</f>
        <v/>
      </c>
      <c r="E98" s="110"/>
      <c r="F98" s="111"/>
      <c r="G98" s="112"/>
      <c r="H98" s="128"/>
      <c r="I98" s="244"/>
      <c r="J98" s="247" t="str">
        <f>IF(OR(H98&lt;&gt;"",I98&lt;&gt;""),SUM($H$5:H98)-SUM($I$5:I98),"")</f>
        <v/>
      </c>
      <c r="K98" s="6"/>
      <c r="M98" s="69" t="str">
        <f>IFERROR(VLOOKUP(C98,'非計算元シート(支出)'!$C$7:$G$1506,5,FALSE),"")</f>
        <v/>
      </c>
    </row>
    <row r="99" spans="1:13" ht="15" customHeight="1" x14ac:dyDescent="0.4">
      <c r="A99" s="6"/>
      <c r="B99" s="1" t="str">
        <f>IF(F99="","",COUNTIF($F$5:F99,F99))</f>
        <v/>
      </c>
      <c r="C99" s="1" t="str">
        <f t="shared" si="1"/>
        <v/>
      </c>
      <c r="D99" s="10" t="str">
        <f>IF(E99="","",COUNTA($E$5:E99)-COUNTIFS($E$5:E99,"",$E$5:E99,""=""))</f>
        <v/>
      </c>
      <c r="E99" s="110"/>
      <c r="F99" s="111"/>
      <c r="G99" s="112"/>
      <c r="H99" s="128"/>
      <c r="I99" s="244"/>
      <c r="J99" s="247" t="str">
        <f>IF(OR(H99&lt;&gt;"",I99&lt;&gt;""),SUM($H$5:H99)-SUM($I$5:I99),"")</f>
        <v/>
      </c>
      <c r="K99" s="6"/>
      <c r="M99" s="69" t="str">
        <f>IFERROR(VLOOKUP(C99,'非計算元シート(支出)'!$C$7:$G$1506,5,FALSE),"")</f>
        <v/>
      </c>
    </row>
    <row r="100" spans="1:13" ht="15" customHeight="1" x14ac:dyDescent="0.4">
      <c r="A100" s="6"/>
      <c r="B100" s="1" t="str">
        <f>IF(F100="","",COUNTIF($F$5:F100,F100))</f>
        <v/>
      </c>
      <c r="C100" s="1" t="str">
        <f t="shared" si="1"/>
        <v/>
      </c>
      <c r="D100" s="10" t="str">
        <f>IF(E100="","",COUNTA($E$5:E100)-COUNTIFS($E$5:E100,"",$E$5:E100,""=""))</f>
        <v/>
      </c>
      <c r="E100" s="110"/>
      <c r="F100" s="111"/>
      <c r="G100" s="112"/>
      <c r="H100" s="128"/>
      <c r="I100" s="244"/>
      <c r="J100" s="247" t="str">
        <f>IF(OR(H100&lt;&gt;"",I100&lt;&gt;""),SUM($H$5:H100)-SUM($I$5:I100),"")</f>
        <v/>
      </c>
      <c r="K100" s="6"/>
      <c r="M100" s="69" t="str">
        <f>IFERROR(VLOOKUP(C100,'非計算元シート(支出)'!$C$7:$G$1506,5,FALSE),"")</f>
        <v/>
      </c>
    </row>
    <row r="101" spans="1:13" ht="15" customHeight="1" x14ac:dyDescent="0.4">
      <c r="A101" s="6"/>
      <c r="B101" s="1" t="str">
        <f>IF(F101="","",COUNTIF($F$5:F101,F101))</f>
        <v/>
      </c>
      <c r="C101" s="1" t="str">
        <f t="shared" si="1"/>
        <v/>
      </c>
      <c r="D101" s="10" t="str">
        <f>IF(E101="","",COUNTA($E$5:E101)-COUNTIFS($E$5:E101,"",$E$5:E101,""=""))</f>
        <v/>
      </c>
      <c r="E101" s="110"/>
      <c r="F101" s="111"/>
      <c r="G101" s="112"/>
      <c r="H101" s="128"/>
      <c r="I101" s="244"/>
      <c r="J101" s="247" t="str">
        <f>IF(OR(H101&lt;&gt;"",I101&lt;&gt;""),SUM($H$5:H101)-SUM($I$5:I101),"")</f>
        <v/>
      </c>
      <c r="K101" s="6"/>
      <c r="M101" s="69" t="str">
        <f>IFERROR(VLOOKUP(C101,'非計算元シート(支出)'!$C$7:$G$1506,5,FALSE),"")</f>
        <v/>
      </c>
    </row>
    <row r="102" spans="1:13" ht="15" customHeight="1" x14ac:dyDescent="0.4">
      <c r="A102" s="6"/>
      <c r="B102" s="1" t="str">
        <f>IF(F102="","",COUNTIF($F$5:F102,F102))</f>
        <v/>
      </c>
      <c r="C102" s="1" t="str">
        <f t="shared" si="1"/>
        <v/>
      </c>
      <c r="D102" s="10" t="str">
        <f>IF(E102="","",COUNTA($E$5:E102)-COUNTIFS($E$5:E102,"",$E$5:E102,""=""))</f>
        <v/>
      </c>
      <c r="E102" s="110"/>
      <c r="F102" s="111"/>
      <c r="G102" s="112"/>
      <c r="H102" s="128"/>
      <c r="I102" s="244"/>
      <c r="J102" s="247" t="str">
        <f>IF(OR(H102&lt;&gt;"",I102&lt;&gt;""),SUM($H$5:H102)-SUM($I$5:I102),"")</f>
        <v/>
      </c>
      <c r="K102" s="6"/>
      <c r="M102" s="69" t="str">
        <f>IFERROR(VLOOKUP(C102,'非計算元シート(支出)'!$C$7:$G$1506,5,FALSE),"")</f>
        <v/>
      </c>
    </row>
    <row r="103" spans="1:13" ht="15" customHeight="1" x14ac:dyDescent="0.4">
      <c r="A103" s="6"/>
      <c r="B103" s="1" t="str">
        <f>IF(F103="","",COUNTIF($F$5:F103,F103))</f>
        <v/>
      </c>
      <c r="C103" s="1" t="str">
        <f t="shared" si="1"/>
        <v/>
      </c>
      <c r="D103" s="10" t="str">
        <f>IF(E103="","",COUNTA($E$5:E103)-COUNTIFS($E$5:E103,"",$E$5:E103,""=""))</f>
        <v/>
      </c>
      <c r="E103" s="110"/>
      <c r="F103" s="111"/>
      <c r="G103" s="112"/>
      <c r="H103" s="128"/>
      <c r="I103" s="244"/>
      <c r="J103" s="247" t="str">
        <f>IF(OR(H103&lt;&gt;"",I103&lt;&gt;""),SUM($H$5:H103)-SUM($I$5:I103),"")</f>
        <v/>
      </c>
      <c r="K103" s="6"/>
      <c r="M103" s="69" t="str">
        <f>IFERROR(VLOOKUP(C103,'非計算元シート(支出)'!$C$7:$G$1506,5,FALSE),"")</f>
        <v/>
      </c>
    </row>
    <row r="104" spans="1:13" ht="15" customHeight="1" x14ac:dyDescent="0.4">
      <c r="A104" s="6"/>
      <c r="B104" s="1" t="str">
        <f>IF(F104="","",COUNTIF($F$5:F104,F104))</f>
        <v/>
      </c>
      <c r="C104" s="1" t="str">
        <f t="shared" si="1"/>
        <v/>
      </c>
      <c r="D104" s="10" t="str">
        <f>IF(E104="","",COUNTA($E$5:E104)-COUNTIFS($E$5:E104,"",$E$5:E104,""=""))</f>
        <v/>
      </c>
      <c r="E104" s="110"/>
      <c r="F104" s="111"/>
      <c r="G104" s="112"/>
      <c r="H104" s="128"/>
      <c r="I104" s="244"/>
      <c r="J104" s="247" t="str">
        <f>IF(OR(H104&lt;&gt;"",I104&lt;&gt;""),SUM($H$5:H104)-SUM($I$5:I104),"")</f>
        <v/>
      </c>
      <c r="K104" s="6"/>
      <c r="M104" s="69" t="str">
        <f>IFERROR(VLOOKUP(C104,'非計算元シート(支出)'!$C$7:$G$1506,5,FALSE),"")</f>
        <v/>
      </c>
    </row>
    <row r="105" spans="1:13" ht="15" customHeight="1" x14ac:dyDescent="0.4">
      <c r="A105" s="6"/>
      <c r="B105" s="1" t="str">
        <f>IF(F105="","",COUNTIF($F$5:F105,F105))</f>
        <v/>
      </c>
      <c r="C105" s="1" t="str">
        <f t="shared" si="1"/>
        <v/>
      </c>
      <c r="D105" s="10" t="str">
        <f>IF(E105="","",COUNTA($E$5:E105)-COUNTIFS($E$5:E105,"",$E$5:E105,""=""))</f>
        <v/>
      </c>
      <c r="E105" s="110"/>
      <c r="F105" s="111"/>
      <c r="G105" s="112"/>
      <c r="H105" s="128"/>
      <c r="I105" s="244"/>
      <c r="J105" s="247" t="str">
        <f>IF(OR(H105&lt;&gt;"",I105&lt;&gt;""),SUM($H$5:H105)-SUM($I$5:I105),"")</f>
        <v/>
      </c>
      <c r="K105" s="6"/>
      <c r="M105" s="69" t="str">
        <f>IFERROR(VLOOKUP(C105,'非計算元シート(支出)'!$C$7:$G$1506,5,FALSE),"")</f>
        <v/>
      </c>
    </row>
    <row r="106" spans="1:13" ht="15" customHeight="1" x14ac:dyDescent="0.4">
      <c r="A106" s="6"/>
      <c r="B106" s="1" t="str">
        <f>IF(F106="","",COUNTIF($F$5:F106,F106))</f>
        <v/>
      </c>
      <c r="C106" s="1" t="str">
        <f t="shared" si="1"/>
        <v/>
      </c>
      <c r="D106" s="10" t="str">
        <f>IF(E106="","",COUNTA($E$5:E106)-COUNTIFS($E$5:E106,"",$E$5:E106,""=""))</f>
        <v/>
      </c>
      <c r="E106" s="110"/>
      <c r="F106" s="111"/>
      <c r="G106" s="112"/>
      <c r="H106" s="128"/>
      <c r="I106" s="244"/>
      <c r="J106" s="247" t="str">
        <f>IF(OR(H106&lt;&gt;"",I106&lt;&gt;""),SUM($H$5:H106)-SUM($I$5:I106),"")</f>
        <v/>
      </c>
      <c r="K106" s="6"/>
      <c r="M106" s="69" t="str">
        <f>IFERROR(VLOOKUP(C106,'非計算元シート(支出)'!$C$7:$G$1506,5,FALSE),"")</f>
        <v/>
      </c>
    </row>
    <row r="107" spans="1:13" ht="15" customHeight="1" x14ac:dyDescent="0.4">
      <c r="A107" s="6"/>
      <c r="B107" s="1" t="str">
        <f>IF(F107="","",COUNTIF($F$5:F107,F107))</f>
        <v/>
      </c>
      <c r="C107" s="1" t="str">
        <f t="shared" si="1"/>
        <v/>
      </c>
      <c r="D107" s="10" t="str">
        <f>IF(E107="","",COUNTA($E$5:E107)-COUNTIFS($E$5:E107,"",$E$5:E107,""=""))</f>
        <v/>
      </c>
      <c r="E107" s="110"/>
      <c r="F107" s="111"/>
      <c r="G107" s="112"/>
      <c r="H107" s="128"/>
      <c r="I107" s="244"/>
      <c r="J107" s="247" t="str">
        <f>IF(OR(H107&lt;&gt;"",I107&lt;&gt;""),SUM($H$5:H107)-SUM($I$5:I107),"")</f>
        <v/>
      </c>
      <c r="K107" s="6"/>
      <c r="M107" s="69" t="str">
        <f>IFERROR(VLOOKUP(C107,'非計算元シート(支出)'!$C$7:$G$1506,5,FALSE),"")</f>
        <v/>
      </c>
    </row>
    <row r="108" spans="1:13" ht="15" customHeight="1" x14ac:dyDescent="0.4">
      <c r="A108" s="6"/>
      <c r="B108" s="1" t="str">
        <f>IF(F108="","",COUNTIF($F$5:F108,F108))</f>
        <v/>
      </c>
      <c r="C108" s="1" t="str">
        <f t="shared" si="1"/>
        <v/>
      </c>
      <c r="D108" s="10" t="str">
        <f>IF(E108="","",COUNTA($E$5:E108)-COUNTIFS($E$5:E108,"",$E$5:E108,""=""))</f>
        <v/>
      </c>
      <c r="E108" s="110"/>
      <c r="F108" s="111"/>
      <c r="G108" s="112"/>
      <c r="H108" s="128"/>
      <c r="I108" s="244"/>
      <c r="J108" s="247" t="str">
        <f>IF(OR(H108&lt;&gt;"",I108&lt;&gt;""),SUM($H$5:H108)-SUM($I$5:I108),"")</f>
        <v/>
      </c>
      <c r="K108" s="6"/>
      <c r="M108" s="69" t="str">
        <f>IFERROR(VLOOKUP(C108,'非計算元シート(支出)'!$C$7:$G$1506,5,FALSE),"")</f>
        <v/>
      </c>
    </row>
    <row r="109" spans="1:13" ht="15" customHeight="1" x14ac:dyDescent="0.4">
      <c r="A109" s="6"/>
      <c r="B109" s="1" t="str">
        <f>IF(F109="","",COUNTIF($F$5:F109,F109))</f>
        <v/>
      </c>
      <c r="C109" s="1" t="str">
        <f t="shared" si="1"/>
        <v/>
      </c>
      <c r="D109" s="10" t="str">
        <f>IF(E109="","",COUNTA($E$5:E109)-COUNTIFS($E$5:E109,"",$E$5:E109,""=""))</f>
        <v/>
      </c>
      <c r="E109" s="110"/>
      <c r="F109" s="111"/>
      <c r="G109" s="112"/>
      <c r="H109" s="128"/>
      <c r="I109" s="244"/>
      <c r="J109" s="247" t="str">
        <f>IF(OR(H109&lt;&gt;"",I109&lt;&gt;""),SUM($H$5:H109)-SUM($I$5:I109),"")</f>
        <v/>
      </c>
      <c r="K109" s="6"/>
      <c r="M109" s="69" t="str">
        <f>IFERROR(VLOOKUP(C109,'非計算元シート(支出)'!$C$7:$G$1506,5,FALSE),"")</f>
        <v/>
      </c>
    </row>
    <row r="110" spans="1:13" ht="15" customHeight="1" x14ac:dyDescent="0.4">
      <c r="A110" s="6"/>
      <c r="B110" s="1" t="str">
        <f>IF(F110="","",COUNTIF($F$5:F110,F110))</f>
        <v/>
      </c>
      <c r="C110" s="1" t="str">
        <f t="shared" si="1"/>
        <v/>
      </c>
      <c r="D110" s="10" t="str">
        <f>IF(E110="","",COUNTA($E$5:E110)-COUNTIFS($E$5:E110,"",$E$5:E110,""=""))</f>
        <v/>
      </c>
      <c r="E110" s="110"/>
      <c r="F110" s="111"/>
      <c r="G110" s="112"/>
      <c r="H110" s="128"/>
      <c r="I110" s="244"/>
      <c r="J110" s="247" t="str">
        <f>IF(OR(H110&lt;&gt;"",I110&lt;&gt;""),SUM($H$5:H110)-SUM($I$5:I110),"")</f>
        <v/>
      </c>
      <c r="K110" s="6"/>
      <c r="M110" s="69" t="str">
        <f>IFERROR(VLOOKUP(C110,'非計算元シート(支出)'!$C$7:$G$1506,5,FALSE),"")</f>
        <v/>
      </c>
    </row>
    <row r="111" spans="1:13" ht="15" customHeight="1" x14ac:dyDescent="0.4">
      <c r="A111" s="6"/>
      <c r="B111" s="1" t="str">
        <f>IF(F111="","",COUNTIF($F$5:F111,F111))</f>
        <v/>
      </c>
      <c r="C111" s="1" t="str">
        <f t="shared" si="1"/>
        <v/>
      </c>
      <c r="D111" s="10" t="str">
        <f>IF(E111="","",COUNTA($E$5:E111)-COUNTIFS($E$5:E111,"",$E$5:E111,""=""))</f>
        <v/>
      </c>
      <c r="E111" s="110"/>
      <c r="F111" s="111"/>
      <c r="G111" s="112"/>
      <c r="H111" s="128"/>
      <c r="I111" s="244"/>
      <c r="J111" s="247" t="str">
        <f>IF(OR(H111&lt;&gt;"",I111&lt;&gt;""),SUM($H$5:H111)-SUM($I$5:I111),"")</f>
        <v/>
      </c>
      <c r="K111" s="6"/>
      <c r="M111" s="69" t="str">
        <f>IFERROR(VLOOKUP(C111,'非計算元シート(支出)'!$C$7:$G$1506,5,FALSE),"")</f>
        <v/>
      </c>
    </row>
    <row r="112" spans="1:13" ht="15" customHeight="1" x14ac:dyDescent="0.4">
      <c r="A112" s="6"/>
      <c r="B112" s="1" t="str">
        <f>IF(F112="","",COUNTIF($F$5:F112,F112))</f>
        <v/>
      </c>
      <c r="C112" s="1" t="str">
        <f t="shared" si="1"/>
        <v/>
      </c>
      <c r="D112" s="10" t="str">
        <f>IF(E112="","",COUNTA($E$5:E112)-COUNTIFS($E$5:E112,"",$E$5:E112,""=""))</f>
        <v/>
      </c>
      <c r="E112" s="110"/>
      <c r="F112" s="111"/>
      <c r="G112" s="112"/>
      <c r="H112" s="128"/>
      <c r="I112" s="244"/>
      <c r="J112" s="247" t="str">
        <f>IF(OR(H112&lt;&gt;"",I112&lt;&gt;""),SUM($H$5:H112)-SUM($I$5:I112),"")</f>
        <v/>
      </c>
      <c r="K112" s="6"/>
      <c r="M112" s="69" t="str">
        <f>IFERROR(VLOOKUP(C112,'非計算元シート(支出)'!$C$7:$G$1506,5,FALSE),"")</f>
        <v/>
      </c>
    </row>
    <row r="113" spans="1:13" ht="15" customHeight="1" x14ac:dyDescent="0.4">
      <c r="A113" s="6"/>
      <c r="B113" s="1" t="str">
        <f>IF(F113="","",COUNTIF($F$5:F113,F113))</f>
        <v/>
      </c>
      <c r="C113" s="1" t="str">
        <f t="shared" si="1"/>
        <v/>
      </c>
      <c r="D113" s="10" t="str">
        <f>IF(E113="","",COUNTA($E$5:E113)-COUNTIFS($E$5:E113,"",$E$5:E113,""=""))</f>
        <v/>
      </c>
      <c r="E113" s="110"/>
      <c r="F113" s="111"/>
      <c r="G113" s="112"/>
      <c r="H113" s="128"/>
      <c r="I113" s="244"/>
      <c r="J113" s="247" t="str">
        <f>IF(OR(H113&lt;&gt;"",I113&lt;&gt;""),SUM($H$5:H113)-SUM($I$5:I113),"")</f>
        <v/>
      </c>
      <c r="K113" s="6"/>
      <c r="M113" s="69" t="str">
        <f>IFERROR(VLOOKUP(C113,'非計算元シート(支出)'!$C$7:$G$1506,5,FALSE),"")</f>
        <v/>
      </c>
    </row>
    <row r="114" spans="1:13" ht="15" customHeight="1" x14ac:dyDescent="0.4">
      <c r="A114" s="6"/>
      <c r="B114" s="1" t="str">
        <f>IF(F114="","",COUNTIF($F$5:F114,F114))</f>
        <v/>
      </c>
      <c r="C114" s="1" t="str">
        <f t="shared" si="1"/>
        <v/>
      </c>
      <c r="D114" s="10" t="str">
        <f>IF(E114="","",COUNTA($E$5:E114)-COUNTIFS($E$5:E114,"",$E$5:E114,""=""))</f>
        <v/>
      </c>
      <c r="E114" s="110"/>
      <c r="F114" s="111"/>
      <c r="G114" s="112"/>
      <c r="H114" s="128"/>
      <c r="I114" s="244"/>
      <c r="J114" s="247" t="str">
        <f>IF(OR(H114&lt;&gt;"",I114&lt;&gt;""),SUM($H$5:H114)-SUM($I$5:I114),"")</f>
        <v/>
      </c>
      <c r="K114" s="6"/>
      <c r="M114" s="69" t="str">
        <f>IFERROR(VLOOKUP(C114,'非計算元シート(支出)'!$C$7:$G$1506,5,FALSE),"")</f>
        <v/>
      </c>
    </row>
    <row r="115" spans="1:13" ht="15" customHeight="1" x14ac:dyDescent="0.4">
      <c r="A115" s="6"/>
      <c r="B115" s="1" t="str">
        <f>IF(F115="","",COUNTIF($F$5:F115,F115))</f>
        <v/>
      </c>
      <c r="C115" s="1" t="str">
        <f t="shared" si="1"/>
        <v/>
      </c>
      <c r="D115" s="10" t="str">
        <f>IF(E115="","",COUNTA($E$5:E115)-COUNTIFS($E$5:E115,"",$E$5:E115,""=""))</f>
        <v/>
      </c>
      <c r="E115" s="110"/>
      <c r="F115" s="111"/>
      <c r="G115" s="112"/>
      <c r="H115" s="128"/>
      <c r="I115" s="244"/>
      <c r="J115" s="247" t="str">
        <f>IF(OR(H115&lt;&gt;"",I115&lt;&gt;""),SUM($H$5:H115)-SUM($I$5:I115),"")</f>
        <v/>
      </c>
      <c r="K115" s="6"/>
      <c r="M115" s="69" t="str">
        <f>IFERROR(VLOOKUP(C115,'非計算元シート(支出)'!$C$7:$G$1506,5,FALSE),"")</f>
        <v/>
      </c>
    </row>
    <row r="116" spans="1:13" ht="15" customHeight="1" x14ac:dyDescent="0.4">
      <c r="A116" s="6"/>
      <c r="B116" s="1" t="str">
        <f>IF(F116="","",COUNTIF($F$5:F116,F116))</f>
        <v/>
      </c>
      <c r="C116" s="1" t="str">
        <f t="shared" si="1"/>
        <v/>
      </c>
      <c r="D116" s="10" t="str">
        <f>IF(E116="","",COUNTA($E$5:E116)-COUNTIFS($E$5:E116,"",$E$5:E116,""=""))</f>
        <v/>
      </c>
      <c r="E116" s="110"/>
      <c r="F116" s="111"/>
      <c r="G116" s="112"/>
      <c r="H116" s="128"/>
      <c r="I116" s="244"/>
      <c r="J116" s="247" t="str">
        <f>IF(OR(H116&lt;&gt;"",I116&lt;&gt;""),SUM($H$5:H116)-SUM($I$5:I116),"")</f>
        <v/>
      </c>
      <c r="K116" s="6"/>
      <c r="M116" s="69" t="str">
        <f>IFERROR(VLOOKUP(C116,'非計算元シート(支出)'!$C$7:$G$1506,5,FALSE),"")</f>
        <v/>
      </c>
    </row>
    <row r="117" spans="1:13" ht="15" customHeight="1" x14ac:dyDescent="0.4">
      <c r="A117" s="6"/>
      <c r="B117" s="1" t="str">
        <f>IF(F117="","",COUNTIF($F$5:F117,F117))</f>
        <v/>
      </c>
      <c r="C117" s="1" t="str">
        <f t="shared" si="1"/>
        <v/>
      </c>
      <c r="D117" s="10" t="str">
        <f>IF(E117="","",COUNTA($E$5:E117)-COUNTIFS($E$5:E117,"",$E$5:E117,""=""))</f>
        <v/>
      </c>
      <c r="E117" s="110"/>
      <c r="F117" s="111"/>
      <c r="G117" s="112"/>
      <c r="H117" s="128"/>
      <c r="I117" s="244"/>
      <c r="J117" s="247" t="str">
        <f>IF(OR(H117&lt;&gt;"",I117&lt;&gt;""),SUM($H$5:H117)-SUM($I$5:I117),"")</f>
        <v/>
      </c>
      <c r="K117" s="6"/>
      <c r="M117" s="69" t="str">
        <f>IFERROR(VLOOKUP(C117,'非計算元シート(支出)'!$C$7:$G$1506,5,FALSE),"")</f>
        <v/>
      </c>
    </row>
    <row r="118" spans="1:13" ht="15" customHeight="1" x14ac:dyDescent="0.4">
      <c r="A118" s="6"/>
      <c r="B118" s="1" t="str">
        <f>IF(F118="","",COUNTIF($F$5:F118,F118))</f>
        <v/>
      </c>
      <c r="C118" s="1" t="str">
        <f t="shared" si="1"/>
        <v/>
      </c>
      <c r="D118" s="10" t="str">
        <f>IF(E118="","",COUNTA($E$5:E118)-COUNTIFS($E$5:E118,"",$E$5:E118,""=""))</f>
        <v/>
      </c>
      <c r="E118" s="110"/>
      <c r="F118" s="111"/>
      <c r="G118" s="112"/>
      <c r="H118" s="128"/>
      <c r="I118" s="244"/>
      <c r="J118" s="247" t="str">
        <f>IF(OR(H118&lt;&gt;"",I118&lt;&gt;""),SUM($H$5:H118)-SUM($I$5:I118),"")</f>
        <v/>
      </c>
      <c r="K118" s="6"/>
      <c r="M118" s="69" t="str">
        <f>IFERROR(VLOOKUP(C118,'非計算元シート(支出)'!$C$7:$G$1506,5,FALSE),"")</f>
        <v/>
      </c>
    </row>
    <row r="119" spans="1:13" ht="15" customHeight="1" x14ac:dyDescent="0.4">
      <c r="A119" s="6"/>
      <c r="B119" s="1" t="str">
        <f>IF(F119="","",COUNTIF($F$5:F119,F119))</f>
        <v/>
      </c>
      <c r="C119" s="1" t="str">
        <f t="shared" si="1"/>
        <v/>
      </c>
      <c r="D119" s="10" t="str">
        <f>IF(E119="","",COUNTA($E$5:E119)-COUNTIFS($E$5:E119,"",$E$5:E119,""=""))</f>
        <v/>
      </c>
      <c r="E119" s="110"/>
      <c r="F119" s="111"/>
      <c r="G119" s="112"/>
      <c r="H119" s="128"/>
      <c r="I119" s="244"/>
      <c r="J119" s="247" t="str">
        <f>IF(OR(H119&lt;&gt;"",I119&lt;&gt;""),SUM($H$5:H119)-SUM($I$5:I119),"")</f>
        <v/>
      </c>
      <c r="K119" s="6"/>
      <c r="M119" s="69" t="str">
        <f>IFERROR(VLOOKUP(C119,'非計算元シート(支出)'!$C$7:$G$1506,5,FALSE),"")</f>
        <v/>
      </c>
    </row>
    <row r="120" spans="1:13" ht="15" customHeight="1" x14ac:dyDescent="0.4">
      <c r="A120" s="6"/>
      <c r="B120" s="1" t="str">
        <f>IF(F120="","",COUNTIF($F$5:F120,F120))</f>
        <v/>
      </c>
      <c r="C120" s="1" t="str">
        <f t="shared" si="1"/>
        <v/>
      </c>
      <c r="D120" s="10" t="str">
        <f>IF(E120="","",COUNTA($E$5:E120)-COUNTIFS($E$5:E120,"",$E$5:E120,""=""))</f>
        <v/>
      </c>
      <c r="E120" s="110"/>
      <c r="F120" s="111"/>
      <c r="G120" s="112"/>
      <c r="H120" s="128"/>
      <c r="I120" s="244"/>
      <c r="J120" s="247" t="str">
        <f>IF(OR(H120&lt;&gt;"",I120&lt;&gt;""),SUM($H$5:H120)-SUM($I$5:I120),"")</f>
        <v/>
      </c>
      <c r="K120" s="6"/>
      <c r="M120" s="69" t="str">
        <f>IFERROR(VLOOKUP(C120,'非計算元シート(支出)'!$C$7:$G$1506,5,FALSE),"")</f>
        <v/>
      </c>
    </row>
    <row r="121" spans="1:13" ht="15" customHeight="1" x14ac:dyDescent="0.4">
      <c r="A121" s="6"/>
      <c r="B121" s="1" t="str">
        <f>IF(F121="","",COUNTIF($F$5:F121,F121))</f>
        <v/>
      </c>
      <c r="C121" s="1" t="str">
        <f t="shared" si="1"/>
        <v/>
      </c>
      <c r="D121" s="10" t="str">
        <f>IF(E121="","",COUNTA($E$5:E121)-COUNTIFS($E$5:E121,"",$E$5:E121,""=""))</f>
        <v/>
      </c>
      <c r="E121" s="110"/>
      <c r="F121" s="111"/>
      <c r="G121" s="112"/>
      <c r="H121" s="128"/>
      <c r="I121" s="244"/>
      <c r="J121" s="247" t="str">
        <f>IF(OR(H121&lt;&gt;"",I121&lt;&gt;""),SUM($H$5:H121)-SUM($I$5:I121),"")</f>
        <v/>
      </c>
      <c r="K121" s="6"/>
      <c r="M121" s="69" t="str">
        <f>IFERROR(VLOOKUP(C121,'非計算元シート(支出)'!$C$7:$G$1506,5,FALSE),"")</f>
        <v/>
      </c>
    </row>
    <row r="122" spans="1:13" ht="15" customHeight="1" x14ac:dyDescent="0.4">
      <c r="A122" s="6"/>
      <c r="B122" s="1" t="str">
        <f>IF(F122="","",COUNTIF($F$5:F122,F122))</f>
        <v/>
      </c>
      <c r="C122" s="1" t="str">
        <f t="shared" si="1"/>
        <v/>
      </c>
      <c r="D122" s="10" t="str">
        <f>IF(E122="","",COUNTA($E$5:E122)-COUNTIFS($E$5:E122,"",$E$5:E122,""=""))</f>
        <v/>
      </c>
      <c r="E122" s="110"/>
      <c r="F122" s="111"/>
      <c r="G122" s="112"/>
      <c r="H122" s="128"/>
      <c r="I122" s="244"/>
      <c r="J122" s="247" t="str">
        <f>IF(OR(H122&lt;&gt;"",I122&lt;&gt;""),SUM($H$5:H122)-SUM($I$5:I122),"")</f>
        <v/>
      </c>
      <c r="K122" s="6"/>
      <c r="M122" s="69" t="str">
        <f>IFERROR(VLOOKUP(C122,'非計算元シート(支出)'!$C$7:$G$1506,5,FALSE),"")</f>
        <v/>
      </c>
    </row>
    <row r="123" spans="1:13" ht="15" customHeight="1" x14ac:dyDescent="0.4">
      <c r="A123" s="6"/>
      <c r="B123" s="1" t="str">
        <f>IF(F123="","",COUNTIF($F$5:F123,F123))</f>
        <v/>
      </c>
      <c r="C123" s="1" t="str">
        <f t="shared" si="1"/>
        <v/>
      </c>
      <c r="D123" s="10" t="str">
        <f>IF(E123="","",COUNTA($E$5:E123)-COUNTIFS($E$5:E123,"",$E$5:E123,""=""))</f>
        <v/>
      </c>
      <c r="E123" s="110"/>
      <c r="F123" s="111"/>
      <c r="G123" s="112"/>
      <c r="H123" s="128"/>
      <c r="I123" s="244"/>
      <c r="J123" s="247" t="str">
        <f>IF(OR(H123&lt;&gt;"",I123&lt;&gt;""),SUM($H$5:H123)-SUM($I$5:I123),"")</f>
        <v/>
      </c>
      <c r="K123" s="6"/>
      <c r="M123" s="69" t="str">
        <f>IFERROR(VLOOKUP(C123,'非計算元シート(支出)'!$C$7:$G$1506,5,FALSE),"")</f>
        <v/>
      </c>
    </row>
    <row r="124" spans="1:13" ht="15" customHeight="1" x14ac:dyDescent="0.4">
      <c r="A124" s="6"/>
      <c r="B124" s="1" t="str">
        <f>IF(F124="","",COUNTIF($F$5:F124,F124))</f>
        <v/>
      </c>
      <c r="C124" s="1" t="str">
        <f t="shared" si="1"/>
        <v/>
      </c>
      <c r="D124" s="10" t="str">
        <f>IF(E124="","",COUNTA($E$5:E124)-COUNTIFS($E$5:E124,"",$E$5:E124,""=""))</f>
        <v/>
      </c>
      <c r="E124" s="110"/>
      <c r="F124" s="111"/>
      <c r="G124" s="112"/>
      <c r="H124" s="128"/>
      <c r="I124" s="244"/>
      <c r="J124" s="247" t="str">
        <f>IF(OR(H124&lt;&gt;"",I124&lt;&gt;""),SUM($H$5:H124)-SUM($I$5:I124),"")</f>
        <v/>
      </c>
      <c r="K124" s="6"/>
      <c r="M124" s="69" t="str">
        <f>IFERROR(VLOOKUP(C124,'非計算元シート(支出)'!$C$7:$G$1506,5,FALSE),"")</f>
        <v/>
      </c>
    </row>
    <row r="125" spans="1:13" ht="15" customHeight="1" x14ac:dyDescent="0.4">
      <c r="A125" s="6"/>
      <c r="B125" s="1" t="str">
        <f>IF(F125="","",COUNTIF($F$5:F125,F125))</f>
        <v/>
      </c>
      <c r="C125" s="1" t="str">
        <f t="shared" si="1"/>
        <v/>
      </c>
      <c r="D125" s="10" t="str">
        <f>IF(E125="","",COUNTA($E$5:E125)-COUNTIFS($E$5:E125,"",$E$5:E125,""=""))</f>
        <v/>
      </c>
      <c r="E125" s="110"/>
      <c r="F125" s="111"/>
      <c r="G125" s="112"/>
      <c r="H125" s="128"/>
      <c r="I125" s="244"/>
      <c r="J125" s="247" t="str">
        <f>IF(OR(H125&lt;&gt;"",I125&lt;&gt;""),SUM($H$5:H125)-SUM($I$5:I125),"")</f>
        <v/>
      </c>
      <c r="K125" s="6"/>
      <c r="M125" s="69" t="str">
        <f>IFERROR(VLOOKUP(C125,'非計算元シート(支出)'!$C$7:$G$1506,5,FALSE),"")</f>
        <v/>
      </c>
    </row>
    <row r="126" spans="1:13" ht="15" customHeight="1" x14ac:dyDescent="0.4">
      <c r="A126" s="6"/>
      <c r="B126" s="1" t="str">
        <f>IF(F126="","",COUNTIF($F$5:F126,F126))</f>
        <v/>
      </c>
      <c r="C126" s="1" t="str">
        <f t="shared" si="1"/>
        <v/>
      </c>
      <c r="D126" s="10" t="str">
        <f>IF(E126="","",COUNTA($E$5:E126)-COUNTIFS($E$5:E126,"",$E$5:E126,""=""))</f>
        <v/>
      </c>
      <c r="E126" s="110"/>
      <c r="F126" s="111"/>
      <c r="G126" s="112"/>
      <c r="H126" s="128"/>
      <c r="I126" s="244"/>
      <c r="J126" s="247" t="str">
        <f>IF(OR(H126&lt;&gt;"",I126&lt;&gt;""),SUM($H$5:H126)-SUM($I$5:I126),"")</f>
        <v/>
      </c>
      <c r="K126" s="6"/>
      <c r="M126" s="69" t="str">
        <f>IFERROR(VLOOKUP(C126,'非計算元シート(支出)'!$C$7:$G$1506,5,FALSE),"")</f>
        <v/>
      </c>
    </row>
    <row r="127" spans="1:13" ht="15" customHeight="1" x14ac:dyDescent="0.4">
      <c r="A127" s="6"/>
      <c r="B127" s="1" t="str">
        <f>IF(F127="","",COUNTIF($F$5:F127,F127))</f>
        <v/>
      </c>
      <c r="C127" s="1" t="str">
        <f t="shared" si="1"/>
        <v/>
      </c>
      <c r="D127" s="10" t="str">
        <f>IF(E127="","",COUNTA($E$5:E127)-COUNTIFS($E$5:E127,"",$E$5:E127,""=""))</f>
        <v/>
      </c>
      <c r="E127" s="110"/>
      <c r="F127" s="111"/>
      <c r="G127" s="112"/>
      <c r="H127" s="128"/>
      <c r="I127" s="244"/>
      <c r="J127" s="247" t="str">
        <f>IF(OR(H127&lt;&gt;"",I127&lt;&gt;""),SUM($H$5:H127)-SUM($I$5:I127),"")</f>
        <v/>
      </c>
      <c r="K127" s="6"/>
      <c r="M127" s="69" t="str">
        <f>IFERROR(VLOOKUP(C127,'非計算元シート(支出)'!$C$7:$G$1506,5,FALSE),"")</f>
        <v/>
      </c>
    </row>
    <row r="128" spans="1:13" ht="15" customHeight="1" x14ac:dyDescent="0.4">
      <c r="A128" s="6"/>
      <c r="B128" s="1" t="str">
        <f>IF(F128="","",COUNTIF($F$5:F128,F128))</f>
        <v/>
      </c>
      <c r="C128" s="1" t="str">
        <f t="shared" si="1"/>
        <v/>
      </c>
      <c r="D128" s="10" t="str">
        <f>IF(E128="","",COUNTA($E$5:E128)-COUNTIFS($E$5:E128,"",$E$5:E128,""=""))</f>
        <v/>
      </c>
      <c r="E128" s="110"/>
      <c r="F128" s="111"/>
      <c r="G128" s="112"/>
      <c r="H128" s="128"/>
      <c r="I128" s="244"/>
      <c r="J128" s="247" t="str">
        <f>IF(OR(H128&lt;&gt;"",I128&lt;&gt;""),SUM($H$5:H128)-SUM($I$5:I128),"")</f>
        <v/>
      </c>
      <c r="K128" s="6"/>
      <c r="M128" s="69" t="str">
        <f>IFERROR(VLOOKUP(C128,'非計算元シート(支出)'!$C$7:$G$1506,5,FALSE),"")</f>
        <v/>
      </c>
    </row>
    <row r="129" spans="1:13" ht="15" customHeight="1" x14ac:dyDescent="0.4">
      <c r="A129" s="6"/>
      <c r="B129" s="1" t="str">
        <f>IF(F129="","",COUNTIF($F$5:F129,F129))</f>
        <v/>
      </c>
      <c r="C129" s="1" t="str">
        <f t="shared" si="1"/>
        <v/>
      </c>
      <c r="D129" s="10" t="str">
        <f>IF(E129="","",COUNTA($E$5:E129)-COUNTIFS($E$5:E129,"",$E$5:E129,""=""))</f>
        <v/>
      </c>
      <c r="E129" s="110"/>
      <c r="F129" s="111"/>
      <c r="G129" s="112"/>
      <c r="H129" s="128"/>
      <c r="I129" s="244"/>
      <c r="J129" s="247" t="str">
        <f>IF(OR(H129&lt;&gt;"",I129&lt;&gt;""),SUM($H$5:H129)-SUM($I$5:I129),"")</f>
        <v/>
      </c>
      <c r="K129" s="6"/>
      <c r="M129" s="69" t="str">
        <f>IFERROR(VLOOKUP(C129,'非計算元シート(支出)'!$C$7:$G$1506,5,FALSE),"")</f>
        <v/>
      </c>
    </row>
    <row r="130" spans="1:13" ht="15" customHeight="1" x14ac:dyDescent="0.4">
      <c r="A130" s="6"/>
      <c r="B130" s="1" t="str">
        <f>IF(F130="","",COUNTIF($F$5:F130,F130))</f>
        <v/>
      </c>
      <c r="C130" s="1" t="str">
        <f t="shared" si="1"/>
        <v/>
      </c>
      <c r="D130" s="10" t="str">
        <f>IF(E130="","",COUNTA($E$5:E130)-COUNTIFS($E$5:E130,"",$E$5:E130,""=""))</f>
        <v/>
      </c>
      <c r="E130" s="110"/>
      <c r="F130" s="111"/>
      <c r="G130" s="112"/>
      <c r="H130" s="128"/>
      <c r="I130" s="244"/>
      <c r="J130" s="247" t="str">
        <f>IF(OR(H130&lt;&gt;"",I130&lt;&gt;""),SUM($H$5:H130)-SUM($I$5:I130),"")</f>
        <v/>
      </c>
      <c r="K130" s="6"/>
      <c r="M130" s="69" t="str">
        <f>IFERROR(VLOOKUP(C130,'非計算元シート(支出)'!$C$7:$G$1506,5,FALSE),"")</f>
        <v/>
      </c>
    </row>
    <row r="131" spans="1:13" ht="15" customHeight="1" x14ac:dyDescent="0.4">
      <c r="A131" s="6"/>
      <c r="B131" s="1" t="str">
        <f>IF(F131="","",COUNTIF($F$5:F131,F131))</f>
        <v/>
      </c>
      <c r="C131" s="1" t="str">
        <f t="shared" si="1"/>
        <v/>
      </c>
      <c r="D131" s="10" t="str">
        <f>IF(E131="","",COUNTA($E$5:E131)-COUNTIFS($E$5:E131,"",$E$5:E131,""=""))</f>
        <v/>
      </c>
      <c r="E131" s="110"/>
      <c r="F131" s="111"/>
      <c r="G131" s="112"/>
      <c r="H131" s="128"/>
      <c r="I131" s="244"/>
      <c r="J131" s="247" t="str">
        <f>IF(OR(H131&lt;&gt;"",I131&lt;&gt;""),SUM($H$5:H131)-SUM($I$5:I131),"")</f>
        <v/>
      </c>
      <c r="K131" s="6"/>
      <c r="M131" s="69" t="str">
        <f>IFERROR(VLOOKUP(C131,'非計算元シート(支出)'!$C$7:$G$1506,5,FALSE),"")</f>
        <v/>
      </c>
    </row>
    <row r="132" spans="1:13" ht="15" customHeight="1" x14ac:dyDescent="0.4">
      <c r="A132" s="6"/>
      <c r="B132" s="1" t="str">
        <f>IF(F132="","",COUNTIF($F$5:F132,F132))</f>
        <v/>
      </c>
      <c r="C132" s="1" t="str">
        <f t="shared" si="1"/>
        <v/>
      </c>
      <c r="D132" s="10" t="str">
        <f>IF(E132="","",COUNTA($E$5:E132)-COUNTIFS($E$5:E132,"",$E$5:E132,""=""))</f>
        <v/>
      </c>
      <c r="E132" s="110"/>
      <c r="F132" s="111"/>
      <c r="G132" s="112"/>
      <c r="H132" s="128"/>
      <c r="I132" s="244"/>
      <c r="J132" s="247" t="str">
        <f>IF(OR(H132&lt;&gt;"",I132&lt;&gt;""),SUM($H$5:H132)-SUM($I$5:I132),"")</f>
        <v/>
      </c>
      <c r="K132" s="6"/>
      <c r="M132" s="69" t="str">
        <f>IFERROR(VLOOKUP(C132,'非計算元シート(支出)'!$C$7:$G$1506,5,FALSE),"")</f>
        <v/>
      </c>
    </row>
    <row r="133" spans="1:13" ht="15" customHeight="1" x14ac:dyDescent="0.4">
      <c r="A133" s="6"/>
      <c r="B133" s="1" t="str">
        <f>IF(F133="","",COUNTIF($F$5:F133,F133))</f>
        <v/>
      </c>
      <c r="C133" s="1" t="str">
        <f t="shared" si="1"/>
        <v/>
      </c>
      <c r="D133" s="10" t="str">
        <f>IF(E133="","",COUNTA($E$5:E133)-COUNTIFS($E$5:E133,"",$E$5:E133,""=""))</f>
        <v/>
      </c>
      <c r="E133" s="110"/>
      <c r="F133" s="111"/>
      <c r="G133" s="112"/>
      <c r="H133" s="128"/>
      <c r="I133" s="244"/>
      <c r="J133" s="247" t="str">
        <f>IF(OR(H133&lt;&gt;"",I133&lt;&gt;""),SUM($H$5:H133)-SUM($I$5:I133),"")</f>
        <v/>
      </c>
      <c r="K133" s="6"/>
      <c r="M133" s="69" t="str">
        <f>IFERROR(VLOOKUP(C133,'非計算元シート(支出)'!$C$7:$G$1506,5,FALSE),"")</f>
        <v/>
      </c>
    </row>
    <row r="134" spans="1:13" ht="15" customHeight="1" x14ac:dyDescent="0.4">
      <c r="A134" s="6"/>
      <c r="B134" s="1" t="str">
        <f>IF(F134="","",COUNTIF($F$5:F134,F134))</f>
        <v/>
      </c>
      <c r="C134" s="1" t="str">
        <f t="shared" ref="C134:C197" si="2">CONCATENATE(B134,F134)</f>
        <v/>
      </c>
      <c r="D134" s="10" t="str">
        <f>IF(E134="","",COUNTA($E$5:E134)-COUNTIFS($E$5:E134,"",$E$5:E134,""=""))</f>
        <v/>
      </c>
      <c r="E134" s="110"/>
      <c r="F134" s="111"/>
      <c r="G134" s="112"/>
      <c r="H134" s="128"/>
      <c r="I134" s="244"/>
      <c r="J134" s="247" t="str">
        <f>IF(OR(H134&lt;&gt;"",I134&lt;&gt;""),SUM($H$5:H134)-SUM($I$5:I134),"")</f>
        <v/>
      </c>
      <c r="K134" s="6"/>
      <c r="M134" s="69" t="str">
        <f>IFERROR(VLOOKUP(C134,'非計算元シート(支出)'!$C$7:$G$1506,5,FALSE),"")</f>
        <v/>
      </c>
    </row>
    <row r="135" spans="1:13" ht="15" customHeight="1" x14ac:dyDescent="0.4">
      <c r="A135" s="6"/>
      <c r="B135" s="1" t="str">
        <f>IF(F135="","",COUNTIF($F$5:F135,F135))</f>
        <v/>
      </c>
      <c r="C135" s="1" t="str">
        <f t="shared" si="2"/>
        <v/>
      </c>
      <c r="D135" s="10" t="str">
        <f>IF(E135="","",COUNTA($E$5:E135)-COUNTIFS($E$5:E135,"",$E$5:E135,""=""))</f>
        <v/>
      </c>
      <c r="E135" s="110"/>
      <c r="F135" s="111"/>
      <c r="G135" s="112"/>
      <c r="H135" s="128"/>
      <c r="I135" s="244"/>
      <c r="J135" s="247" t="str">
        <f>IF(OR(H135&lt;&gt;"",I135&lt;&gt;""),SUM($H$5:H135)-SUM($I$5:I135),"")</f>
        <v/>
      </c>
      <c r="K135" s="6"/>
      <c r="M135" s="69" t="str">
        <f>IFERROR(VLOOKUP(C135,'非計算元シート(支出)'!$C$7:$G$1506,5,FALSE),"")</f>
        <v/>
      </c>
    </row>
    <row r="136" spans="1:13" ht="15" customHeight="1" x14ac:dyDescent="0.4">
      <c r="A136" s="6"/>
      <c r="B136" s="1" t="str">
        <f>IF(F136="","",COUNTIF($F$5:F136,F136))</f>
        <v/>
      </c>
      <c r="C136" s="1" t="str">
        <f t="shared" si="2"/>
        <v/>
      </c>
      <c r="D136" s="10" t="str">
        <f>IF(E136="","",COUNTA($E$5:E136)-COUNTIFS($E$5:E136,"",$E$5:E136,""=""))</f>
        <v/>
      </c>
      <c r="E136" s="110"/>
      <c r="F136" s="111"/>
      <c r="G136" s="112"/>
      <c r="H136" s="128"/>
      <c r="I136" s="244"/>
      <c r="J136" s="247" t="str">
        <f>IF(OR(H136&lt;&gt;"",I136&lt;&gt;""),SUM($H$5:H136)-SUM($I$5:I136),"")</f>
        <v/>
      </c>
      <c r="K136" s="6"/>
      <c r="M136" s="69" t="str">
        <f>IFERROR(VLOOKUP(C136,'非計算元シート(支出)'!$C$7:$G$1506,5,FALSE),"")</f>
        <v/>
      </c>
    </row>
    <row r="137" spans="1:13" ht="15" customHeight="1" x14ac:dyDescent="0.4">
      <c r="A137" s="6"/>
      <c r="B137" s="1" t="str">
        <f>IF(F137="","",COUNTIF($F$5:F137,F137))</f>
        <v/>
      </c>
      <c r="C137" s="1" t="str">
        <f t="shared" si="2"/>
        <v/>
      </c>
      <c r="D137" s="10" t="str">
        <f>IF(E137="","",COUNTA($E$5:E137)-COUNTIFS($E$5:E137,"",$E$5:E137,""=""))</f>
        <v/>
      </c>
      <c r="E137" s="110"/>
      <c r="F137" s="111"/>
      <c r="G137" s="112"/>
      <c r="H137" s="128"/>
      <c r="I137" s="244"/>
      <c r="J137" s="247" t="str">
        <f>IF(OR(H137&lt;&gt;"",I137&lt;&gt;""),SUM($H$5:H137)-SUM($I$5:I137),"")</f>
        <v/>
      </c>
      <c r="K137" s="6"/>
      <c r="M137" s="69" t="str">
        <f>IFERROR(VLOOKUP(C137,'非計算元シート(支出)'!$C$7:$G$1506,5,FALSE),"")</f>
        <v/>
      </c>
    </row>
    <row r="138" spans="1:13" ht="15" customHeight="1" x14ac:dyDescent="0.4">
      <c r="A138" s="6"/>
      <c r="B138" s="1" t="str">
        <f>IF(F138="","",COUNTIF($F$5:F138,F138))</f>
        <v/>
      </c>
      <c r="C138" s="1" t="str">
        <f t="shared" si="2"/>
        <v/>
      </c>
      <c r="D138" s="10" t="str">
        <f>IF(E138="","",COUNTA($E$5:E138)-COUNTIFS($E$5:E138,"",$E$5:E138,""=""))</f>
        <v/>
      </c>
      <c r="E138" s="110"/>
      <c r="F138" s="111"/>
      <c r="G138" s="112"/>
      <c r="H138" s="128"/>
      <c r="I138" s="244"/>
      <c r="J138" s="247" t="str">
        <f>IF(OR(H138&lt;&gt;"",I138&lt;&gt;""),SUM($H$5:H138)-SUM($I$5:I138),"")</f>
        <v/>
      </c>
      <c r="K138" s="6"/>
      <c r="M138" s="69" t="str">
        <f>IFERROR(VLOOKUP(C138,'非計算元シート(支出)'!$C$7:$G$1506,5,FALSE),"")</f>
        <v/>
      </c>
    </row>
    <row r="139" spans="1:13" ht="15" customHeight="1" x14ac:dyDescent="0.4">
      <c r="A139" s="6"/>
      <c r="B139" s="1" t="str">
        <f>IF(F139="","",COUNTIF($F$5:F139,F139))</f>
        <v/>
      </c>
      <c r="C139" s="1" t="str">
        <f t="shared" si="2"/>
        <v/>
      </c>
      <c r="D139" s="10" t="str">
        <f>IF(E139="","",COUNTA($E$5:E139)-COUNTIFS($E$5:E139,"",$E$5:E139,""=""))</f>
        <v/>
      </c>
      <c r="E139" s="110"/>
      <c r="F139" s="111"/>
      <c r="G139" s="112"/>
      <c r="H139" s="128"/>
      <c r="I139" s="244"/>
      <c r="J139" s="247" t="str">
        <f>IF(OR(H139&lt;&gt;"",I139&lt;&gt;""),SUM($H$5:H139)-SUM($I$5:I139),"")</f>
        <v/>
      </c>
      <c r="K139" s="6"/>
      <c r="M139" s="69" t="str">
        <f>IFERROR(VLOOKUP(C139,'非計算元シート(支出)'!$C$7:$G$1506,5,FALSE),"")</f>
        <v/>
      </c>
    </row>
    <row r="140" spans="1:13" ht="15" customHeight="1" x14ac:dyDescent="0.4">
      <c r="A140" s="6"/>
      <c r="B140" s="1" t="str">
        <f>IF(F140="","",COUNTIF($F$5:F140,F140))</f>
        <v/>
      </c>
      <c r="C140" s="1" t="str">
        <f t="shared" si="2"/>
        <v/>
      </c>
      <c r="D140" s="10" t="str">
        <f>IF(E140="","",COUNTA($E$5:E140)-COUNTIFS($E$5:E140,"",$E$5:E140,""=""))</f>
        <v/>
      </c>
      <c r="E140" s="110"/>
      <c r="F140" s="111"/>
      <c r="G140" s="112"/>
      <c r="H140" s="128"/>
      <c r="I140" s="244"/>
      <c r="J140" s="247" t="str">
        <f>IF(OR(H140&lt;&gt;"",I140&lt;&gt;""),SUM($H$5:H140)-SUM($I$5:I140),"")</f>
        <v/>
      </c>
      <c r="K140" s="6"/>
      <c r="M140" s="69" t="str">
        <f>IFERROR(VLOOKUP(C140,'非計算元シート(支出)'!$C$7:$G$1506,5,FALSE),"")</f>
        <v/>
      </c>
    </row>
    <row r="141" spans="1:13" ht="15" customHeight="1" x14ac:dyDescent="0.4">
      <c r="A141" s="6"/>
      <c r="B141" s="1" t="str">
        <f>IF(F141="","",COUNTIF($F$5:F141,F141))</f>
        <v/>
      </c>
      <c r="C141" s="1" t="str">
        <f t="shared" si="2"/>
        <v/>
      </c>
      <c r="D141" s="10" t="str">
        <f>IF(E141="","",COUNTA($E$5:E141)-COUNTIFS($E$5:E141,"",$E$5:E141,""=""))</f>
        <v/>
      </c>
      <c r="E141" s="110"/>
      <c r="F141" s="111"/>
      <c r="G141" s="112"/>
      <c r="H141" s="128"/>
      <c r="I141" s="244"/>
      <c r="J141" s="247" t="str">
        <f>IF(OR(H141&lt;&gt;"",I141&lt;&gt;""),SUM($H$5:H141)-SUM($I$5:I141),"")</f>
        <v/>
      </c>
      <c r="K141" s="6"/>
      <c r="M141" s="69" t="str">
        <f>IFERROR(VLOOKUP(C141,'非計算元シート(支出)'!$C$7:$G$1506,5,FALSE),"")</f>
        <v/>
      </c>
    </row>
    <row r="142" spans="1:13" ht="15" customHeight="1" x14ac:dyDescent="0.4">
      <c r="A142" s="6"/>
      <c r="B142" s="1" t="str">
        <f>IF(F142="","",COUNTIF($F$5:F142,F142))</f>
        <v/>
      </c>
      <c r="C142" s="1" t="str">
        <f t="shared" si="2"/>
        <v/>
      </c>
      <c r="D142" s="10" t="str">
        <f>IF(E142="","",COUNTA($E$5:E142)-COUNTIFS($E$5:E142,"",$E$5:E142,""=""))</f>
        <v/>
      </c>
      <c r="E142" s="110"/>
      <c r="F142" s="111"/>
      <c r="G142" s="112"/>
      <c r="H142" s="128"/>
      <c r="I142" s="244"/>
      <c r="J142" s="247" t="str">
        <f>IF(OR(H142&lt;&gt;"",I142&lt;&gt;""),SUM($H$5:H142)-SUM($I$5:I142),"")</f>
        <v/>
      </c>
      <c r="K142" s="6"/>
      <c r="M142" s="69" t="str">
        <f>IFERROR(VLOOKUP(C142,'非計算元シート(支出)'!$C$7:$G$1506,5,FALSE),"")</f>
        <v/>
      </c>
    </row>
    <row r="143" spans="1:13" ht="15" customHeight="1" x14ac:dyDescent="0.4">
      <c r="A143" s="6"/>
      <c r="B143" s="1" t="str">
        <f>IF(F143="","",COUNTIF($F$5:F143,F143))</f>
        <v/>
      </c>
      <c r="C143" s="1" t="str">
        <f t="shared" si="2"/>
        <v/>
      </c>
      <c r="D143" s="10" t="str">
        <f>IF(E143="","",COUNTA($E$5:E143)-COUNTIFS($E$5:E143,"",$E$5:E143,""=""))</f>
        <v/>
      </c>
      <c r="E143" s="110"/>
      <c r="F143" s="111"/>
      <c r="G143" s="112"/>
      <c r="H143" s="128"/>
      <c r="I143" s="244"/>
      <c r="J143" s="247" t="str">
        <f>IF(OR(H143&lt;&gt;"",I143&lt;&gt;""),SUM($H$5:H143)-SUM($I$5:I143),"")</f>
        <v/>
      </c>
      <c r="K143" s="6"/>
      <c r="M143" s="69" t="str">
        <f>IFERROR(VLOOKUP(C143,'非計算元シート(支出)'!$C$7:$G$1506,5,FALSE),"")</f>
        <v/>
      </c>
    </row>
    <row r="144" spans="1:13" ht="15" customHeight="1" x14ac:dyDescent="0.4">
      <c r="A144" s="6"/>
      <c r="B144" s="1" t="str">
        <f>IF(F144="","",COUNTIF($F$5:F144,F144))</f>
        <v/>
      </c>
      <c r="C144" s="1" t="str">
        <f t="shared" si="2"/>
        <v/>
      </c>
      <c r="D144" s="10" t="str">
        <f>IF(E144="","",COUNTA($E$5:E144)-COUNTIFS($E$5:E144,"",$E$5:E144,""=""))</f>
        <v/>
      </c>
      <c r="E144" s="110"/>
      <c r="F144" s="111"/>
      <c r="G144" s="112"/>
      <c r="H144" s="128"/>
      <c r="I144" s="244"/>
      <c r="J144" s="247" t="str">
        <f>IF(OR(H144&lt;&gt;"",I144&lt;&gt;""),SUM($H$5:H144)-SUM($I$5:I144),"")</f>
        <v/>
      </c>
      <c r="K144" s="6"/>
      <c r="M144" s="69" t="str">
        <f>IFERROR(VLOOKUP(C144,'非計算元シート(支出)'!$C$7:$G$1506,5,FALSE),"")</f>
        <v/>
      </c>
    </row>
    <row r="145" spans="1:13" ht="15" customHeight="1" x14ac:dyDescent="0.4">
      <c r="A145" s="6"/>
      <c r="B145" s="1" t="str">
        <f>IF(F145="","",COUNTIF($F$5:F145,F145))</f>
        <v/>
      </c>
      <c r="C145" s="1" t="str">
        <f t="shared" si="2"/>
        <v/>
      </c>
      <c r="D145" s="10" t="str">
        <f>IF(E145="","",COUNTA($E$5:E145)-COUNTIFS($E$5:E145,"",$E$5:E145,""=""))</f>
        <v/>
      </c>
      <c r="E145" s="110"/>
      <c r="F145" s="111"/>
      <c r="G145" s="112"/>
      <c r="H145" s="128"/>
      <c r="I145" s="244"/>
      <c r="J145" s="247" t="str">
        <f>IF(OR(H145&lt;&gt;"",I145&lt;&gt;""),SUM($H$5:H145)-SUM($I$5:I145),"")</f>
        <v/>
      </c>
      <c r="K145" s="6"/>
      <c r="M145" s="69" t="str">
        <f>IFERROR(VLOOKUP(C145,'非計算元シート(支出)'!$C$7:$G$1506,5,FALSE),"")</f>
        <v/>
      </c>
    </row>
    <row r="146" spans="1:13" ht="15" customHeight="1" x14ac:dyDescent="0.4">
      <c r="A146" s="6"/>
      <c r="B146" s="1" t="str">
        <f>IF(F146="","",COUNTIF($F$5:F146,F146))</f>
        <v/>
      </c>
      <c r="C146" s="1" t="str">
        <f t="shared" si="2"/>
        <v/>
      </c>
      <c r="D146" s="10" t="str">
        <f>IF(E146="","",COUNTA($E$5:E146)-COUNTIFS($E$5:E146,"",$E$5:E146,""=""))</f>
        <v/>
      </c>
      <c r="E146" s="110"/>
      <c r="F146" s="111"/>
      <c r="G146" s="112"/>
      <c r="H146" s="128"/>
      <c r="I146" s="244"/>
      <c r="J146" s="247" t="str">
        <f>IF(OR(H146&lt;&gt;"",I146&lt;&gt;""),SUM($H$5:H146)-SUM($I$5:I146),"")</f>
        <v/>
      </c>
      <c r="K146" s="6"/>
      <c r="M146" s="69" t="str">
        <f>IFERROR(VLOOKUP(C146,'非計算元シート(支出)'!$C$7:$G$1506,5,FALSE),"")</f>
        <v/>
      </c>
    </row>
    <row r="147" spans="1:13" ht="15" customHeight="1" x14ac:dyDescent="0.4">
      <c r="A147" s="6"/>
      <c r="B147" s="1" t="str">
        <f>IF(F147="","",COUNTIF($F$5:F147,F147))</f>
        <v/>
      </c>
      <c r="C147" s="1" t="str">
        <f t="shared" si="2"/>
        <v/>
      </c>
      <c r="D147" s="10" t="str">
        <f>IF(E147="","",COUNTA($E$5:E147)-COUNTIFS($E$5:E147,"",$E$5:E147,""=""))</f>
        <v/>
      </c>
      <c r="E147" s="110"/>
      <c r="F147" s="111"/>
      <c r="G147" s="112"/>
      <c r="H147" s="128"/>
      <c r="I147" s="244"/>
      <c r="J147" s="247" t="str">
        <f>IF(OR(H147&lt;&gt;"",I147&lt;&gt;""),SUM($H$5:H147)-SUM($I$5:I147),"")</f>
        <v/>
      </c>
      <c r="K147" s="6"/>
      <c r="M147" s="69" t="str">
        <f>IFERROR(VLOOKUP(C147,'非計算元シート(支出)'!$C$7:$G$1506,5,FALSE),"")</f>
        <v/>
      </c>
    </row>
    <row r="148" spans="1:13" ht="15" customHeight="1" x14ac:dyDescent="0.4">
      <c r="A148" s="6"/>
      <c r="B148" s="1" t="str">
        <f>IF(F148="","",COUNTIF($F$5:F148,F148))</f>
        <v/>
      </c>
      <c r="C148" s="1" t="str">
        <f t="shared" si="2"/>
        <v/>
      </c>
      <c r="D148" s="10" t="str">
        <f>IF(E148="","",COUNTA($E$5:E148)-COUNTIFS($E$5:E148,"",$E$5:E148,""=""))</f>
        <v/>
      </c>
      <c r="E148" s="110"/>
      <c r="F148" s="111"/>
      <c r="G148" s="112"/>
      <c r="H148" s="128"/>
      <c r="I148" s="244"/>
      <c r="J148" s="247" t="str">
        <f>IF(OR(H148&lt;&gt;"",I148&lt;&gt;""),SUM($H$5:H148)-SUM($I$5:I148),"")</f>
        <v/>
      </c>
      <c r="K148" s="6"/>
      <c r="M148" s="69" t="str">
        <f>IFERROR(VLOOKUP(C148,'非計算元シート(支出)'!$C$7:$G$1506,5,FALSE),"")</f>
        <v/>
      </c>
    </row>
    <row r="149" spans="1:13" ht="15" customHeight="1" x14ac:dyDescent="0.4">
      <c r="A149" s="6"/>
      <c r="B149" s="1" t="str">
        <f>IF(F149="","",COUNTIF($F$5:F149,F149))</f>
        <v/>
      </c>
      <c r="C149" s="1" t="str">
        <f t="shared" si="2"/>
        <v/>
      </c>
      <c r="D149" s="10" t="str">
        <f>IF(E149="","",COUNTA($E$5:E149)-COUNTIFS($E$5:E149,"",$E$5:E149,""=""))</f>
        <v/>
      </c>
      <c r="E149" s="110"/>
      <c r="F149" s="111"/>
      <c r="G149" s="112"/>
      <c r="H149" s="128"/>
      <c r="I149" s="244"/>
      <c r="J149" s="247" t="str">
        <f>IF(OR(H149&lt;&gt;"",I149&lt;&gt;""),SUM($H$5:H149)-SUM($I$5:I149),"")</f>
        <v/>
      </c>
      <c r="K149" s="6"/>
      <c r="M149" s="69" t="str">
        <f>IFERROR(VLOOKUP(C149,'非計算元シート(支出)'!$C$7:$G$1506,5,FALSE),"")</f>
        <v/>
      </c>
    </row>
    <row r="150" spans="1:13" ht="15" customHeight="1" x14ac:dyDescent="0.4">
      <c r="A150" s="6"/>
      <c r="B150" s="1" t="str">
        <f>IF(F150="","",COUNTIF($F$5:F150,F150))</f>
        <v/>
      </c>
      <c r="C150" s="1" t="str">
        <f t="shared" si="2"/>
        <v/>
      </c>
      <c r="D150" s="10" t="str">
        <f>IF(E150="","",COUNTA($E$5:E150)-COUNTIFS($E$5:E150,"",$E$5:E150,""=""))</f>
        <v/>
      </c>
      <c r="E150" s="110"/>
      <c r="F150" s="111"/>
      <c r="G150" s="112"/>
      <c r="H150" s="128"/>
      <c r="I150" s="244"/>
      <c r="J150" s="247" t="str">
        <f>IF(OR(H150&lt;&gt;"",I150&lt;&gt;""),SUM($H$5:H150)-SUM($I$5:I150),"")</f>
        <v/>
      </c>
      <c r="K150" s="6"/>
      <c r="M150" s="69" t="str">
        <f>IFERROR(VLOOKUP(C150,'非計算元シート(支出)'!$C$7:$G$1506,5,FALSE),"")</f>
        <v/>
      </c>
    </row>
    <row r="151" spans="1:13" ht="15" customHeight="1" x14ac:dyDescent="0.4">
      <c r="A151" s="6"/>
      <c r="B151" s="1" t="str">
        <f>IF(F151="","",COUNTIF($F$5:F151,F151))</f>
        <v/>
      </c>
      <c r="C151" s="1" t="str">
        <f t="shared" si="2"/>
        <v/>
      </c>
      <c r="D151" s="10" t="str">
        <f>IF(E151="","",COUNTA($E$5:E151)-COUNTIFS($E$5:E151,"",$E$5:E151,""=""))</f>
        <v/>
      </c>
      <c r="E151" s="110"/>
      <c r="F151" s="111"/>
      <c r="G151" s="112"/>
      <c r="H151" s="128"/>
      <c r="I151" s="244"/>
      <c r="J151" s="247" t="str">
        <f>IF(OR(H151&lt;&gt;"",I151&lt;&gt;""),SUM($H$5:H151)-SUM($I$5:I151),"")</f>
        <v/>
      </c>
      <c r="K151" s="6"/>
      <c r="M151" s="69" t="str">
        <f>IFERROR(VLOOKUP(C151,'非計算元シート(支出)'!$C$7:$G$1506,5,FALSE),"")</f>
        <v/>
      </c>
    </row>
    <row r="152" spans="1:13" ht="15" customHeight="1" x14ac:dyDescent="0.4">
      <c r="A152" s="6"/>
      <c r="B152" s="1" t="str">
        <f>IF(F152="","",COUNTIF($F$5:F152,F152))</f>
        <v/>
      </c>
      <c r="C152" s="1" t="str">
        <f t="shared" si="2"/>
        <v/>
      </c>
      <c r="D152" s="10" t="str">
        <f>IF(E152="","",COUNTA($E$5:E152)-COUNTIFS($E$5:E152,"",$E$5:E152,""=""))</f>
        <v/>
      </c>
      <c r="E152" s="110"/>
      <c r="F152" s="111"/>
      <c r="G152" s="112"/>
      <c r="H152" s="128"/>
      <c r="I152" s="244"/>
      <c r="J152" s="247" t="str">
        <f>IF(OR(H152&lt;&gt;"",I152&lt;&gt;""),SUM($H$5:H152)-SUM($I$5:I152),"")</f>
        <v/>
      </c>
      <c r="K152" s="6"/>
      <c r="M152" s="69" t="str">
        <f>IFERROR(VLOOKUP(C152,'非計算元シート(支出)'!$C$7:$G$1506,5,FALSE),"")</f>
        <v/>
      </c>
    </row>
    <row r="153" spans="1:13" ht="15" customHeight="1" x14ac:dyDescent="0.4">
      <c r="A153" s="6"/>
      <c r="B153" s="1" t="str">
        <f>IF(F153="","",COUNTIF($F$5:F153,F153))</f>
        <v/>
      </c>
      <c r="C153" s="1" t="str">
        <f t="shared" si="2"/>
        <v/>
      </c>
      <c r="D153" s="10" t="str">
        <f>IF(E153="","",COUNTA($E$5:E153)-COUNTIFS($E$5:E153,"",$E$5:E153,""=""))</f>
        <v/>
      </c>
      <c r="E153" s="110"/>
      <c r="F153" s="111"/>
      <c r="G153" s="112"/>
      <c r="H153" s="128"/>
      <c r="I153" s="244"/>
      <c r="J153" s="247" t="str">
        <f>IF(OR(H153&lt;&gt;"",I153&lt;&gt;""),SUM($H$5:H153)-SUM($I$5:I153),"")</f>
        <v/>
      </c>
      <c r="K153" s="6"/>
      <c r="M153" s="69" t="str">
        <f>IFERROR(VLOOKUP(C153,'非計算元シート(支出)'!$C$7:$G$1506,5,FALSE),"")</f>
        <v/>
      </c>
    </row>
    <row r="154" spans="1:13" ht="15" customHeight="1" x14ac:dyDescent="0.4">
      <c r="A154" s="6"/>
      <c r="B154" s="1" t="str">
        <f>IF(F154="","",COUNTIF($F$5:F154,F154))</f>
        <v/>
      </c>
      <c r="C154" s="1" t="str">
        <f t="shared" si="2"/>
        <v/>
      </c>
      <c r="D154" s="10" t="str">
        <f>IF(E154="","",COUNTA($E$5:E154)-COUNTIFS($E$5:E154,"",$E$5:E154,""=""))</f>
        <v/>
      </c>
      <c r="E154" s="110"/>
      <c r="F154" s="111"/>
      <c r="G154" s="112"/>
      <c r="H154" s="128"/>
      <c r="I154" s="244"/>
      <c r="J154" s="247" t="str">
        <f>IF(OR(H154&lt;&gt;"",I154&lt;&gt;""),SUM($H$5:H154)-SUM($I$5:I154),"")</f>
        <v/>
      </c>
      <c r="K154" s="6"/>
      <c r="M154" s="69" t="str">
        <f>IFERROR(VLOOKUP(C154,'非計算元シート(支出)'!$C$7:$G$1506,5,FALSE),"")</f>
        <v/>
      </c>
    </row>
    <row r="155" spans="1:13" ht="15" customHeight="1" x14ac:dyDescent="0.4">
      <c r="A155" s="6"/>
      <c r="B155" s="1" t="str">
        <f>IF(F155="","",COUNTIF($F$5:F155,F155))</f>
        <v/>
      </c>
      <c r="C155" s="1" t="str">
        <f t="shared" si="2"/>
        <v/>
      </c>
      <c r="D155" s="10" t="str">
        <f>IF(E155="","",COUNTA($E$5:E155)-COUNTIFS($E$5:E155,"",$E$5:E155,""=""))</f>
        <v/>
      </c>
      <c r="E155" s="110"/>
      <c r="F155" s="111"/>
      <c r="G155" s="112"/>
      <c r="H155" s="128"/>
      <c r="I155" s="244"/>
      <c r="J155" s="247" t="str">
        <f>IF(OR(H155&lt;&gt;"",I155&lt;&gt;""),SUM($H$5:H155)-SUM($I$5:I155),"")</f>
        <v/>
      </c>
      <c r="K155" s="6"/>
      <c r="M155" s="69" t="str">
        <f>IFERROR(VLOOKUP(C155,'非計算元シート(支出)'!$C$7:$G$1506,5,FALSE),"")</f>
        <v/>
      </c>
    </row>
    <row r="156" spans="1:13" ht="15" customHeight="1" x14ac:dyDescent="0.4">
      <c r="A156" s="6"/>
      <c r="B156" s="1" t="str">
        <f>IF(F156="","",COUNTIF($F$5:F156,F156))</f>
        <v/>
      </c>
      <c r="C156" s="1" t="str">
        <f t="shared" si="2"/>
        <v/>
      </c>
      <c r="D156" s="10" t="str">
        <f>IF(E156="","",COUNTA($E$5:E156)-COUNTIFS($E$5:E156,"",$E$5:E156,""=""))</f>
        <v/>
      </c>
      <c r="E156" s="110"/>
      <c r="F156" s="111"/>
      <c r="G156" s="112"/>
      <c r="H156" s="128"/>
      <c r="I156" s="244"/>
      <c r="J156" s="247" t="str">
        <f>IF(OR(H156&lt;&gt;"",I156&lt;&gt;""),SUM($H$5:H156)-SUM($I$5:I156),"")</f>
        <v/>
      </c>
      <c r="K156" s="6"/>
      <c r="M156" s="69" t="str">
        <f>IFERROR(VLOOKUP(C156,'非計算元シート(支出)'!$C$7:$G$1506,5,FALSE),"")</f>
        <v/>
      </c>
    </row>
    <row r="157" spans="1:13" ht="15" customHeight="1" x14ac:dyDescent="0.4">
      <c r="A157" s="6"/>
      <c r="B157" s="1" t="str">
        <f>IF(F157="","",COUNTIF($F$5:F157,F157))</f>
        <v/>
      </c>
      <c r="C157" s="1" t="str">
        <f t="shared" si="2"/>
        <v/>
      </c>
      <c r="D157" s="10" t="str">
        <f>IF(E157="","",COUNTA($E$5:E157)-COUNTIFS($E$5:E157,"",$E$5:E157,""=""))</f>
        <v/>
      </c>
      <c r="E157" s="110"/>
      <c r="F157" s="111"/>
      <c r="G157" s="112"/>
      <c r="H157" s="128"/>
      <c r="I157" s="244"/>
      <c r="J157" s="247" t="str">
        <f>IF(OR(H157&lt;&gt;"",I157&lt;&gt;""),SUM($H$5:H157)-SUM($I$5:I157),"")</f>
        <v/>
      </c>
      <c r="K157" s="6"/>
      <c r="M157" s="69" t="str">
        <f>IFERROR(VLOOKUP(C157,'非計算元シート(支出)'!$C$7:$G$1506,5,FALSE),"")</f>
        <v/>
      </c>
    </row>
    <row r="158" spans="1:13" ht="15" customHeight="1" x14ac:dyDescent="0.4">
      <c r="A158" s="6"/>
      <c r="B158" s="1" t="str">
        <f>IF(F158="","",COUNTIF($F$5:F158,F158))</f>
        <v/>
      </c>
      <c r="C158" s="1" t="str">
        <f t="shared" si="2"/>
        <v/>
      </c>
      <c r="D158" s="10" t="str">
        <f>IF(E158="","",COUNTA($E$5:E158)-COUNTIFS($E$5:E158,"",$E$5:E158,""=""))</f>
        <v/>
      </c>
      <c r="E158" s="110"/>
      <c r="F158" s="111"/>
      <c r="G158" s="112"/>
      <c r="H158" s="128"/>
      <c r="I158" s="244"/>
      <c r="J158" s="247" t="str">
        <f>IF(OR(H158&lt;&gt;"",I158&lt;&gt;""),SUM($H$5:H158)-SUM($I$5:I158),"")</f>
        <v/>
      </c>
      <c r="K158" s="6"/>
      <c r="M158" s="69" t="str">
        <f>IFERROR(VLOOKUP(C158,'非計算元シート(支出)'!$C$7:$G$1506,5,FALSE),"")</f>
        <v/>
      </c>
    </row>
    <row r="159" spans="1:13" ht="15" customHeight="1" x14ac:dyDescent="0.4">
      <c r="A159" s="6"/>
      <c r="B159" s="1" t="str">
        <f>IF(F159="","",COUNTIF($F$5:F159,F159))</f>
        <v/>
      </c>
      <c r="C159" s="1" t="str">
        <f t="shared" si="2"/>
        <v/>
      </c>
      <c r="D159" s="10" t="str">
        <f>IF(E159="","",COUNTA($E$5:E159)-COUNTIFS($E$5:E159,"",$E$5:E159,""=""))</f>
        <v/>
      </c>
      <c r="E159" s="110"/>
      <c r="F159" s="111"/>
      <c r="G159" s="112"/>
      <c r="H159" s="128"/>
      <c r="I159" s="244"/>
      <c r="J159" s="247" t="str">
        <f>IF(OR(H159&lt;&gt;"",I159&lt;&gt;""),SUM($H$5:H159)-SUM($I$5:I159),"")</f>
        <v/>
      </c>
      <c r="K159" s="6"/>
      <c r="M159" s="69" t="str">
        <f>IFERROR(VLOOKUP(C159,'非計算元シート(支出)'!$C$7:$G$1506,5,FALSE),"")</f>
        <v/>
      </c>
    </row>
    <row r="160" spans="1:13" ht="15" customHeight="1" x14ac:dyDescent="0.4">
      <c r="A160" s="6"/>
      <c r="B160" s="1" t="str">
        <f>IF(F160="","",COUNTIF($F$5:F160,F160))</f>
        <v/>
      </c>
      <c r="C160" s="1" t="str">
        <f t="shared" si="2"/>
        <v/>
      </c>
      <c r="D160" s="10" t="str">
        <f>IF(E160="","",COUNTA($E$5:E160)-COUNTIFS($E$5:E160,"",$E$5:E160,""=""))</f>
        <v/>
      </c>
      <c r="E160" s="110"/>
      <c r="F160" s="111"/>
      <c r="G160" s="112"/>
      <c r="H160" s="128"/>
      <c r="I160" s="244"/>
      <c r="J160" s="247" t="str">
        <f>IF(OR(H160&lt;&gt;"",I160&lt;&gt;""),SUM($H$5:H160)-SUM($I$5:I160),"")</f>
        <v/>
      </c>
      <c r="K160" s="6"/>
      <c r="M160" s="69" t="str">
        <f>IFERROR(VLOOKUP(C160,'非計算元シート(支出)'!$C$7:$G$1506,5,FALSE),"")</f>
        <v/>
      </c>
    </row>
    <row r="161" spans="1:13" ht="15" customHeight="1" x14ac:dyDescent="0.4">
      <c r="A161" s="6"/>
      <c r="B161" s="1" t="str">
        <f>IF(F161="","",COUNTIF($F$5:F161,F161))</f>
        <v/>
      </c>
      <c r="C161" s="1" t="str">
        <f t="shared" si="2"/>
        <v/>
      </c>
      <c r="D161" s="10" t="str">
        <f>IF(E161="","",COUNTA($E$5:E161)-COUNTIFS($E$5:E161,"",$E$5:E161,""=""))</f>
        <v/>
      </c>
      <c r="E161" s="110"/>
      <c r="F161" s="111"/>
      <c r="G161" s="112"/>
      <c r="H161" s="128"/>
      <c r="I161" s="244"/>
      <c r="J161" s="247" t="str">
        <f>IF(OR(H161&lt;&gt;"",I161&lt;&gt;""),SUM($H$5:H161)-SUM($I$5:I161),"")</f>
        <v/>
      </c>
      <c r="K161" s="6"/>
      <c r="M161" s="69" t="str">
        <f>IFERROR(VLOOKUP(C161,'非計算元シート(支出)'!$C$7:$G$1506,5,FALSE),"")</f>
        <v/>
      </c>
    </row>
    <row r="162" spans="1:13" ht="15" customHeight="1" x14ac:dyDescent="0.4">
      <c r="A162" s="6"/>
      <c r="B162" s="1" t="str">
        <f>IF(F162="","",COUNTIF($F$5:F162,F162))</f>
        <v/>
      </c>
      <c r="C162" s="1" t="str">
        <f t="shared" si="2"/>
        <v/>
      </c>
      <c r="D162" s="10" t="str">
        <f>IF(E162="","",COUNTA($E$5:E162)-COUNTIFS($E$5:E162,"",$E$5:E162,""=""))</f>
        <v/>
      </c>
      <c r="E162" s="110"/>
      <c r="F162" s="111"/>
      <c r="G162" s="112"/>
      <c r="H162" s="128"/>
      <c r="I162" s="244"/>
      <c r="J162" s="247" t="str">
        <f>IF(OR(H162&lt;&gt;"",I162&lt;&gt;""),SUM($H$5:H162)-SUM($I$5:I162),"")</f>
        <v/>
      </c>
      <c r="K162" s="6"/>
      <c r="M162" s="69" t="str">
        <f>IFERROR(VLOOKUP(C162,'非計算元シート(支出)'!$C$7:$G$1506,5,FALSE),"")</f>
        <v/>
      </c>
    </row>
    <row r="163" spans="1:13" ht="15" customHeight="1" x14ac:dyDescent="0.4">
      <c r="A163" s="6"/>
      <c r="B163" s="1" t="str">
        <f>IF(F163="","",COUNTIF($F$5:F163,F163))</f>
        <v/>
      </c>
      <c r="C163" s="1" t="str">
        <f t="shared" si="2"/>
        <v/>
      </c>
      <c r="D163" s="10" t="str">
        <f>IF(E163="","",COUNTA($E$5:E163)-COUNTIFS($E$5:E163,"",$E$5:E163,""=""))</f>
        <v/>
      </c>
      <c r="E163" s="110"/>
      <c r="F163" s="111"/>
      <c r="G163" s="112"/>
      <c r="H163" s="128"/>
      <c r="I163" s="244"/>
      <c r="J163" s="247" t="str">
        <f>IF(OR(H163&lt;&gt;"",I163&lt;&gt;""),SUM($H$5:H163)-SUM($I$5:I163),"")</f>
        <v/>
      </c>
      <c r="K163" s="6"/>
      <c r="M163" s="69" t="str">
        <f>IFERROR(VLOOKUP(C163,'非計算元シート(支出)'!$C$7:$G$1506,5,FALSE),"")</f>
        <v/>
      </c>
    </row>
    <row r="164" spans="1:13" ht="15" customHeight="1" x14ac:dyDescent="0.4">
      <c r="A164" s="6"/>
      <c r="B164" s="1" t="str">
        <f>IF(F164="","",COUNTIF($F$5:F164,F164))</f>
        <v/>
      </c>
      <c r="C164" s="1" t="str">
        <f t="shared" si="2"/>
        <v/>
      </c>
      <c r="D164" s="10" t="str">
        <f>IF(E164="","",COUNTA($E$5:E164)-COUNTIFS($E$5:E164,"",$E$5:E164,""=""))</f>
        <v/>
      </c>
      <c r="E164" s="110"/>
      <c r="F164" s="111"/>
      <c r="G164" s="112"/>
      <c r="H164" s="128"/>
      <c r="I164" s="244"/>
      <c r="J164" s="247" t="str">
        <f>IF(OR(H164&lt;&gt;"",I164&lt;&gt;""),SUM($H$5:H164)-SUM($I$5:I164),"")</f>
        <v/>
      </c>
      <c r="K164" s="6"/>
      <c r="M164" s="69" t="str">
        <f>IFERROR(VLOOKUP(C164,'非計算元シート(支出)'!$C$7:$G$1506,5,FALSE),"")</f>
        <v/>
      </c>
    </row>
    <row r="165" spans="1:13" ht="15" customHeight="1" x14ac:dyDescent="0.4">
      <c r="A165" s="6"/>
      <c r="B165" s="1" t="str">
        <f>IF(F165="","",COUNTIF($F$5:F165,F165))</f>
        <v/>
      </c>
      <c r="C165" s="1" t="str">
        <f t="shared" si="2"/>
        <v/>
      </c>
      <c r="D165" s="10" t="str">
        <f>IF(E165="","",COUNTA($E$5:E165)-COUNTIFS($E$5:E165,"",$E$5:E165,""=""))</f>
        <v/>
      </c>
      <c r="E165" s="110"/>
      <c r="F165" s="111"/>
      <c r="G165" s="112"/>
      <c r="H165" s="128"/>
      <c r="I165" s="244"/>
      <c r="J165" s="247" t="str">
        <f>IF(OR(H165&lt;&gt;"",I165&lt;&gt;""),SUM($H$5:H165)-SUM($I$5:I165),"")</f>
        <v/>
      </c>
      <c r="K165" s="6"/>
      <c r="M165" s="69" t="str">
        <f>IFERROR(VLOOKUP(C165,'非計算元シート(支出)'!$C$7:$G$1506,5,FALSE),"")</f>
        <v/>
      </c>
    </row>
    <row r="166" spans="1:13" ht="15" customHeight="1" x14ac:dyDescent="0.4">
      <c r="A166" s="6"/>
      <c r="B166" s="1" t="str">
        <f>IF(F166="","",COUNTIF($F$5:F166,F166))</f>
        <v/>
      </c>
      <c r="C166" s="1" t="str">
        <f t="shared" si="2"/>
        <v/>
      </c>
      <c r="D166" s="10" t="str">
        <f>IF(E166="","",COUNTA($E$5:E166)-COUNTIFS($E$5:E166,"",$E$5:E166,""=""))</f>
        <v/>
      </c>
      <c r="E166" s="110"/>
      <c r="F166" s="111"/>
      <c r="G166" s="112"/>
      <c r="H166" s="128"/>
      <c r="I166" s="244"/>
      <c r="J166" s="247" t="str">
        <f>IF(OR(H166&lt;&gt;"",I166&lt;&gt;""),SUM($H$5:H166)-SUM($I$5:I166),"")</f>
        <v/>
      </c>
      <c r="K166" s="6"/>
      <c r="M166" s="69" t="str">
        <f>IFERROR(VLOOKUP(C166,'非計算元シート(支出)'!$C$7:$G$1506,5,FALSE),"")</f>
        <v/>
      </c>
    </row>
    <row r="167" spans="1:13" ht="15" customHeight="1" x14ac:dyDescent="0.4">
      <c r="A167" s="6"/>
      <c r="B167" s="1" t="str">
        <f>IF(F167="","",COUNTIF($F$5:F167,F167))</f>
        <v/>
      </c>
      <c r="C167" s="1" t="str">
        <f t="shared" si="2"/>
        <v/>
      </c>
      <c r="D167" s="10" t="str">
        <f>IF(E167="","",COUNTA($E$5:E167)-COUNTIFS($E$5:E167,"",$E$5:E167,""=""))</f>
        <v/>
      </c>
      <c r="E167" s="110"/>
      <c r="F167" s="111"/>
      <c r="G167" s="112"/>
      <c r="H167" s="128"/>
      <c r="I167" s="244"/>
      <c r="J167" s="247" t="str">
        <f>IF(OR(H167&lt;&gt;"",I167&lt;&gt;""),SUM($H$5:H167)-SUM($I$5:I167),"")</f>
        <v/>
      </c>
      <c r="K167" s="6"/>
      <c r="M167" s="69" t="str">
        <f>IFERROR(VLOOKUP(C167,'非計算元シート(支出)'!$C$7:$G$1506,5,FALSE),"")</f>
        <v/>
      </c>
    </row>
    <row r="168" spans="1:13" ht="15" customHeight="1" x14ac:dyDescent="0.4">
      <c r="A168" s="6"/>
      <c r="B168" s="1" t="str">
        <f>IF(F168="","",COUNTIF($F$5:F168,F168))</f>
        <v/>
      </c>
      <c r="C168" s="1" t="str">
        <f t="shared" si="2"/>
        <v/>
      </c>
      <c r="D168" s="10" t="str">
        <f>IF(E168="","",COUNTA($E$5:E168)-COUNTIFS($E$5:E168,"",$E$5:E168,""=""))</f>
        <v/>
      </c>
      <c r="E168" s="110"/>
      <c r="F168" s="111"/>
      <c r="G168" s="112"/>
      <c r="H168" s="128"/>
      <c r="I168" s="244"/>
      <c r="J168" s="247" t="str">
        <f>IF(OR(H168&lt;&gt;"",I168&lt;&gt;""),SUM($H$5:H168)-SUM($I$5:I168),"")</f>
        <v/>
      </c>
      <c r="K168" s="6"/>
      <c r="M168" s="69" t="str">
        <f>IFERROR(VLOOKUP(C168,'非計算元シート(支出)'!$C$7:$G$1506,5,FALSE),"")</f>
        <v/>
      </c>
    </row>
    <row r="169" spans="1:13" ht="15" customHeight="1" x14ac:dyDescent="0.4">
      <c r="A169" s="6"/>
      <c r="B169" s="1" t="str">
        <f>IF(F169="","",COUNTIF($F$5:F169,F169))</f>
        <v/>
      </c>
      <c r="C169" s="1" t="str">
        <f t="shared" si="2"/>
        <v/>
      </c>
      <c r="D169" s="10" t="str">
        <f>IF(E169="","",COUNTA($E$5:E169)-COUNTIFS($E$5:E169,"",$E$5:E169,""=""))</f>
        <v/>
      </c>
      <c r="E169" s="110"/>
      <c r="F169" s="111"/>
      <c r="G169" s="112"/>
      <c r="H169" s="128"/>
      <c r="I169" s="244"/>
      <c r="J169" s="247" t="str">
        <f>IF(OR(H169&lt;&gt;"",I169&lt;&gt;""),SUM($H$5:H169)-SUM($I$5:I169),"")</f>
        <v/>
      </c>
      <c r="K169" s="6"/>
      <c r="M169" s="69" t="str">
        <f>IFERROR(VLOOKUP(C169,'非計算元シート(支出)'!$C$7:$G$1506,5,FALSE),"")</f>
        <v/>
      </c>
    </row>
    <row r="170" spans="1:13" ht="15" customHeight="1" x14ac:dyDescent="0.4">
      <c r="A170" s="6"/>
      <c r="B170" s="1" t="str">
        <f>IF(F170="","",COUNTIF($F$5:F170,F170))</f>
        <v/>
      </c>
      <c r="C170" s="1" t="str">
        <f t="shared" si="2"/>
        <v/>
      </c>
      <c r="D170" s="10" t="str">
        <f>IF(E170="","",COUNTA($E$5:E170)-COUNTIFS($E$5:E170,"",$E$5:E170,""=""))</f>
        <v/>
      </c>
      <c r="E170" s="110"/>
      <c r="F170" s="111"/>
      <c r="G170" s="112"/>
      <c r="H170" s="128"/>
      <c r="I170" s="244"/>
      <c r="J170" s="247" t="str">
        <f>IF(OR(H170&lt;&gt;"",I170&lt;&gt;""),SUM($H$5:H170)-SUM($I$5:I170),"")</f>
        <v/>
      </c>
      <c r="K170" s="6"/>
      <c r="M170" s="69" t="str">
        <f>IFERROR(VLOOKUP(C170,'非計算元シート(支出)'!$C$7:$G$1506,5,FALSE),"")</f>
        <v/>
      </c>
    </row>
    <row r="171" spans="1:13" ht="15" customHeight="1" x14ac:dyDescent="0.4">
      <c r="A171" s="6"/>
      <c r="B171" s="1" t="str">
        <f>IF(F171="","",COUNTIF($F$5:F171,F171))</f>
        <v/>
      </c>
      <c r="C171" s="1" t="str">
        <f t="shared" si="2"/>
        <v/>
      </c>
      <c r="D171" s="10" t="str">
        <f>IF(E171="","",COUNTA($E$5:E171)-COUNTIFS($E$5:E171,"",$E$5:E171,""=""))</f>
        <v/>
      </c>
      <c r="E171" s="110"/>
      <c r="F171" s="111"/>
      <c r="G171" s="112"/>
      <c r="H171" s="128"/>
      <c r="I171" s="244"/>
      <c r="J171" s="247" t="str">
        <f>IF(OR(H171&lt;&gt;"",I171&lt;&gt;""),SUM($H$5:H171)-SUM($I$5:I171),"")</f>
        <v/>
      </c>
      <c r="K171" s="6"/>
      <c r="M171" s="69" t="str">
        <f>IFERROR(VLOOKUP(C171,'非計算元シート(支出)'!$C$7:$G$1506,5,FALSE),"")</f>
        <v/>
      </c>
    </row>
    <row r="172" spans="1:13" ht="15" customHeight="1" x14ac:dyDescent="0.4">
      <c r="A172" s="6"/>
      <c r="B172" s="1" t="str">
        <f>IF(F172="","",COUNTIF($F$5:F172,F172))</f>
        <v/>
      </c>
      <c r="C172" s="1" t="str">
        <f t="shared" si="2"/>
        <v/>
      </c>
      <c r="D172" s="10" t="str">
        <f>IF(E172="","",COUNTA($E$5:E172)-COUNTIFS($E$5:E172,"",$E$5:E172,""=""))</f>
        <v/>
      </c>
      <c r="E172" s="110"/>
      <c r="F172" s="111"/>
      <c r="G172" s="112"/>
      <c r="H172" s="128"/>
      <c r="I172" s="244"/>
      <c r="J172" s="247" t="str">
        <f>IF(OR(H172&lt;&gt;"",I172&lt;&gt;""),SUM($H$5:H172)-SUM($I$5:I172),"")</f>
        <v/>
      </c>
      <c r="K172" s="6"/>
      <c r="M172" s="69" t="str">
        <f>IFERROR(VLOOKUP(C172,'非計算元シート(支出)'!$C$7:$G$1506,5,FALSE),"")</f>
        <v/>
      </c>
    </row>
    <row r="173" spans="1:13" ht="15" customHeight="1" x14ac:dyDescent="0.4">
      <c r="A173" s="6"/>
      <c r="B173" s="1" t="str">
        <f>IF(F173="","",COUNTIF($F$5:F173,F173))</f>
        <v/>
      </c>
      <c r="C173" s="1" t="str">
        <f t="shared" si="2"/>
        <v/>
      </c>
      <c r="D173" s="10" t="str">
        <f>IF(E173="","",COUNTA($E$5:E173)-COUNTIFS($E$5:E173,"",$E$5:E173,""=""))</f>
        <v/>
      </c>
      <c r="E173" s="110"/>
      <c r="F173" s="111"/>
      <c r="G173" s="112"/>
      <c r="H173" s="128"/>
      <c r="I173" s="244"/>
      <c r="J173" s="247" t="str">
        <f>IF(OR(H173&lt;&gt;"",I173&lt;&gt;""),SUM($H$5:H173)-SUM($I$5:I173),"")</f>
        <v/>
      </c>
      <c r="K173" s="6"/>
      <c r="M173" s="69" t="str">
        <f>IFERROR(VLOOKUP(C173,'非計算元シート(支出)'!$C$7:$G$1506,5,FALSE),"")</f>
        <v/>
      </c>
    </row>
    <row r="174" spans="1:13" ht="15" customHeight="1" x14ac:dyDescent="0.4">
      <c r="A174" s="6"/>
      <c r="B174" s="1" t="str">
        <f>IF(F174="","",COUNTIF($F$5:F174,F174))</f>
        <v/>
      </c>
      <c r="C174" s="1" t="str">
        <f t="shared" si="2"/>
        <v/>
      </c>
      <c r="D174" s="10" t="str">
        <f>IF(E174="","",COUNTA($E$5:E174)-COUNTIFS($E$5:E174,"",$E$5:E174,""=""))</f>
        <v/>
      </c>
      <c r="E174" s="110"/>
      <c r="F174" s="111"/>
      <c r="G174" s="112"/>
      <c r="H174" s="128"/>
      <c r="I174" s="244"/>
      <c r="J174" s="247" t="str">
        <f>IF(OR(H174&lt;&gt;"",I174&lt;&gt;""),SUM($H$5:H174)-SUM($I$5:I174),"")</f>
        <v/>
      </c>
      <c r="K174" s="6"/>
      <c r="M174" s="69" t="str">
        <f>IFERROR(VLOOKUP(C174,'非計算元シート(支出)'!$C$7:$G$1506,5,FALSE),"")</f>
        <v/>
      </c>
    </row>
    <row r="175" spans="1:13" ht="15" customHeight="1" x14ac:dyDescent="0.4">
      <c r="A175" s="6"/>
      <c r="B175" s="1" t="str">
        <f>IF(F175="","",COUNTIF($F$5:F175,F175))</f>
        <v/>
      </c>
      <c r="C175" s="1" t="str">
        <f t="shared" si="2"/>
        <v/>
      </c>
      <c r="D175" s="10" t="str">
        <f>IF(E175="","",COUNTA($E$5:E175)-COUNTIFS($E$5:E175,"",$E$5:E175,""=""))</f>
        <v/>
      </c>
      <c r="E175" s="110"/>
      <c r="F175" s="111"/>
      <c r="G175" s="112"/>
      <c r="H175" s="128"/>
      <c r="I175" s="244"/>
      <c r="J175" s="247" t="str">
        <f>IF(OR(H175&lt;&gt;"",I175&lt;&gt;""),SUM($H$5:H175)-SUM($I$5:I175),"")</f>
        <v/>
      </c>
      <c r="K175" s="6"/>
      <c r="M175" s="69" t="str">
        <f>IFERROR(VLOOKUP(C175,'非計算元シート(支出)'!$C$7:$G$1506,5,FALSE),"")</f>
        <v/>
      </c>
    </row>
    <row r="176" spans="1:13" ht="15" customHeight="1" x14ac:dyDescent="0.4">
      <c r="A176" s="6"/>
      <c r="B176" s="1" t="str">
        <f>IF(F176="","",COUNTIF($F$5:F176,F176))</f>
        <v/>
      </c>
      <c r="C176" s="1" t="str">
        <f t="shared" si="2"/>
        <v/>
      </c>
      <c r="D176" s="10" t="str">
        <f>IF(E176="","",COUNTA($E$5:E176)-COUNTIFS($E$5:E176,"",$E$5:E176,""=""))</f>
        <v/>
      </c>
      <c r="E176" s="110"/>
      <c r="F176" s="111"/>
      <c r="G176" s="112"/>
      <c r="H176" s="128"/>
      <c r="I176" s="244"/>
      <c r="J176" s="247" t="str">
        <f>IF(OR(H176&lt;&gt;"",I176&lt;&gt;""),SUM($H$5:H176)-SUM($I$5:I176),"")</f>
        <v/>
      </c>
      <c r="K176" s="6"/>
      <c r="M176" s="69" t="str">
        <f>IFERROR(VLOOKUP(C176,'非計算元シート(支出)'!$C$7:$G$1506,5,FALSE),"")</f>
        <v/>
      </c>
    </row>
    <row r="177" spans="1:13" ht="15" customHeight="1" x14ac:dyDescent="0.4">
      <c r="A177" s="6"/>
      <c r="B177" s="1" t="str">
        <f>IF(F177="","",COUNTIF($F$5:F177,F177))</f>
        <v/>
      </c>
      <c r="C177" s="1" t="str">
        <f t="shared" si="2"/>
        <v/>
      </c>
      <c r="D177" s="10" t="str">
        <f>IF(E177="","",COUNTA($E$5:E177)-COUNTIFS($E$5:E177,"",$E$5:E177,""=""))</f>
        <v/>
      </c>
      <c r="E177" s="110"/>
      <c r="F177" s="111"/>
      <c r="G177" s="112"/>
      <c r="H177" s="128"/>
      <c r="I177" s="244"/>
      <c r="J177" s="247" t="str">
        <f>IF(OR(H177&lt;&gt;"",I177&lt;&gt;""),SUM($H$5:H177)-SUM($I$5:I177),"")</f>
        <v/>
      </c>
      <c r="K177" s="6"/>
      <c r="M177" s="69" t="str">
        <f>IFERROR(VLOOKUP(C177,'非計算元シート(支出)'!$C$7:$G$1506,5,FALSE),"")</f>
        <v/>
      </c>
    </row>
    <row r="178" spans="1:13" ht="15" customHeight="1" x14ac:dyDescent="0.4">
      <c r="A178" s="6"/>
      <c r="B178" s="1" t="str">
        <f>IF(F178="","",COUNTIF($F$5:F178,F178))</f>
        <v/>
      </c>
      <c r="C178" s="1" t="str">
        <f t="shared" si="2"/>
        <v/>
      </c>
      <c r="D178" s="10" t="str">
        <f>IF(E178="","",COUNTA($E$5:E178)-COUNTIFS($E$5:E178,"",$E$5:E178,""=""))</f>
        <v/>
      </c>
      <c r="E178" s="110"/>
      <c r="F178" s="111"/>
      <c r="G178" s="112"/>
      <c r="H178" s="128"/>
      <c r="I178" s="244"/>
      <c r="J178" s="247" t="str">
        <f>IF(OR(H178&lt;&gt;"",I178&lt;&gt;""),SUM($H$5:H178)-SUM($I$5:I178),"")</f>
        <v/>
      </c>
      <c r="K178" s="6"/>
      <c r="M178" s="69" t="str">
        <f>IFERROR(VLOOKUP(C178,'非計算元シート(支出)'!$C$7:$G$1506,5,FALSE),"")</f>
        <v/>
      </c>
    </row>
    <row r="179" spans="1:13" ht="15" customHeight="1" x14ac:dyDescent="0.4">
      <c r="A179" s="6"/>
      <c r="B179" s="1" t="str">
        <f>IF(F179="","",COUNTIF($F$5:F179,F179))</f>
        <v/>
      </c>
      <c r="C179" s="1" t="str">
        <f t="shared" si="2"/>
        <v/>
      </c>
      <c r="D179" s="10" t="str">
        <f>IF(E179="","",COUNTA($E$5:E179)-COUNTIFS($E$5:E179,"",$E$5:E179,""=""))</f>
        <v/>
      </c>
      <c r="E179" s="110"/>
      <c r="F179" s="111"/>
      <c r="G179" s="112"/>
      <c r="H179" s="128"/>
      <c r="I179" s="244"/>
      <c r="J179" s="247" t="str">
        <f>IF(OR(H179&lt;&gt;"",I179&lt;&gt;""),SUM($H$5:H179)-SUM($I$5:I179),"")</f>
        <v/>
      </c>
      <c r="K179" s="6"/>
      <c r="M179" s="69" t="str">
        <f>IFERROR(VLOOKUP(C179,'非計算元シート(支出)'!$C$7:$G$1506,5,FALSE),"")</f>
        <v/>
      </c>
    </row>
    <row r="180" spans="1:13" ht="15" customHeight="1" x14ac:dyDescent="0.4">
      <c r="A180" s="6"/>
      <c r="B180" s="1" t="str">
        <f>IF(F180="","",COUNTIF($F$5:F180,F180))</f>
        <v/>
      </c>
      <c r="C180" s="1" t="str">
        <f t="shared" si="2"/>
        <v/>
      </c>
      <c r="D180" s="10" t="str">
        <f>IF(E180="","",COUNTA($E$5:E180)-COUNTIFS($E$5:E180,"",$E$5:E180,""=""))</f>
        <v/>
      </c>
      <c r="E180" s="110"/>
      <c r="F180" s="111"/>
      <c r="G180" s="112"/>
      <c r="H180" s="128"/>
      <c r="I180" s="244"/>
      <c r="J180" s="247" t="str">
        <f>IF(OR(H180&lt;&gt;"",I180&lt;&gt;""),SUM($H$5:H180)-SUM($I$5:I180),"")</f>
        <v/>
      </c>
      <c r="K180" s="6"/>
      <c r="M180" s="69" t="str">
        <f>IFERROR(VLOOKUP(C180,'非計算元シート(支出)'!$C$7:$G$1506,5,FALSE),"")</f>
        <v/>
      </c>
    </row>
    <row r="181" spans="1:13" ht="15" customHeight="1" x14ac:dyDescent="0.4">
      <c r="A181" s="6"/>
      <c r="B181" s="1" t="str">
        <f>IF(F181="","",COUNTIF($F$5:F181,F181))</f>
        <v/>
      </c>
      <c r="C181" s="1" t="str">
        <f t="shared" si="2"/>
        <v/>
      </c>
      <c r="D181" s="10" t="str">
        <f>IF(E181="","",COUNTA($E$5:E181)-COUNTIFS($E$5:E181,"",$E$5:E181,""=""))</f>
        <v/>
      </c>
      <c r="E181" s="110"/>
      <c r="F181" s="111"/>
      <c r="G181" s="112"/>
      <c r="H181" s="128"/>
      <c r="I181" s="244"/>
      <c r="J181" s="247" t="str">
        <f>IF(OR(H181&lt;&gt;"",I181&lt;&gt;""),SUM($H$5:H181)-SUM($I$5:I181),"")</f>
        <v/>
      </c>
      <c r="K181" s="6"/>
      <c r="M181" s="69" t="str">
        <f>IFERROR(VLOOKUP(C181,'非計算元シート(支出)'!$C$7:$G$1506,5,FALSE),"")</f>
        <v/>
      </c>
    </row>
    <row r="182" spans="1:13" ht="15" customHeight="1" x14ac:dyDescent="0.4">
      <c r="A182" s="6"/>
      <c r="B182" s="1" t="str">
        <f>IF(F182="","",COUNTIF($F$5:F182,F182))</f>
        <v/>
      </c>
      <c r="C182" s="1" t="str">
        <f t="shared" si="2"/>
        <v/>
      </c>
      <c r="D182" s="10" t="str">
        <f>IF(E182="","",COUNTA($E$5:E182)-COUNTIFS($E$5:E182,"",$E$5:E182,""=""))</f>
        <v/>
      </c>
      <c r="E182" s="110"/>
      <c r="F182" s="111"/>
      <c r="G182" s="112"/>
      <c r="H182" s="128"/>
      <c r="I182" s="244"/>
      <c r="J182" s="247" t="str">
        <f>IF(OR(H182&lt;&gt;"",I182&lt;&gt;""),SUM($H$5:H182)-SUM($I$5:I182),"")</f>
        <v/>
      </c>
      <c r="K182" s="6"/>
      <c r="M182" s="69" t="str">
        <f>IFERROR(VLOOKUP(C182,'非計算元シート(支出)'!$C$7:$G$1506,5,FALSE),"")</f>
        <v/>
      </c>
    </row>
    <row r="183" spans="1:13" ht="15" customHeight="1" x14ac:dyDescent="0.4">
      <c r="A183" s="6"/>
      <c r="B183" s="1" t="str">
        <f>IF(F183="","",COUNTIF($F$5:F183,F183))</f>
        <v/>
      </c>
      <c r="C183" s="1" t="str">
        <f t="shared" si="2"/>
        <v/>
      </c>
      <c r="D183" s="10" t="str">
        <f>IF(E183="","",COUNTA($E$5:E183)-COUNTIFS($E$5:E183,"",$E$5:E183,""=""))</f>
        <v/>
      </c>
      <c r="E183" s="110"/>
      <c r="F183" s="111"/>
      <c r="G183" s="112"/>
      <c r="H183" s="128"/>
      <c r="I183" s="244"/>
      <c r="J183" s="247" t="str">
        <f>IF(OR(H183&lt;&gt;"",I183&lt;&gt;""),SUM($H$5:H183)-SUM($I$5:I183),"")</f>
        <v/>
      </c>
      <c r="K183" s="6"/>
      <c r="M183" s="69" t="str">
        <f>IFERROR(VLOOKUP(C183,'非計算元シート(支出)'!$C$7:$G$1506,5,FALSE),"")</f>
        <v/>
      </c>
    </row>
    <row r="184" spans="1:13" ht="15" customHeight="1" x14ac:dyDescent="0.4">
      <c r="A184" s="6"/>
      <c r="B184" s="1" t="str">
        <f>IF(F184="","",COUNTIF($F$5:F184,F184))</f>
        <v/>
      </c>
      <c r="C184" s="1" t="str">
        <f t="shared" si="2"/>
        <v/>
      </c>
      <c r="D184" s="10" t="str">
        <f>IF(E184="","",COUNTA($E$5:E184)-COUNTIFS($E$5:E184,"",$E$5:E184,""=""))</f>
        <v/>
      </c>
      <c r="E184" s="110"/>
      <c r="F184" s="111"/>
      <c r="G184" s="112"/>
      <c r="H184" s="128"/>
      <c r="I184" s="244"/>
      <c r="J184" s="247" t="str">
        <f>IF(OR(H184&lt;&gt;"",I184&lt;&gt;""),SUM($H$5:H184)-SUM($I$5:I184),"")</f>
        <v/>
      </c>
      <c r="K184" s="6"/>
      <c r="M184" s="69" t="str">
        <f>IFERROR(VLOOKUP(C184,'非計算元シート(支出)'!$C$7:$G$1506,5,FALSE),"")</f>
        <v/>
      </c>
    </row>
    <row r="185" spans="1:13" ht="15" customHeight="1" x14ac:dyDescent="0.4">
      <c r="A185" s="6"/>
      <c r="B185" s="1" t="str">
        <f>IF(F185="","",COUNTIF($F$5:F185,F185))</f>
        <v/>
      </c>
      <c r="C185" s="1" t="str">
        <f t="shared" si="2"/>
        <v/>
      </c>
      <c r="D185" s="10" t="str">
        <f>IF(E185="","",COUNTA($E$5:E185)-COUNTIFS($E$5:E185,"",$E$5:E185,""=""))</f>
        <v/>
      </c>
      <c r="E185" s="110"/>
      <c r="F185" s="111"/>
      <c r="G185" s="112"/>
      <c r="H185" s="128"/>
      <c r="I185" s="244"/>
      <c r="J185" s="247" t="str">
        <f>IF(OR(H185&lt;&gt;"",I185&lt;&gt;""),SUM($H$5:H185)-SUM($I$5:I185),"")</f>
        <v/>
      </c>
      <c r="K185" s="6"/>
      <c r="M185" s="69" t="str">
        <f>IFERROR(VLOOKUP(C185,'非計算元シート(支出)'!$C$7:$G$1506,5,FALSE),"")</f>
        <v/>
      </c>
    </row>
    <row r="186" spans="1:13" ht="15" customHeight="1" x14ac:dyDescent="0.4">
      <c r="A186" s="6"/>
      <c r="B186" s="1" t="str">
        <f>IF(F186="","",COUNTIF($F$5:F186,F186))</f>
        <v/>
      </c>
      <c r="C186" s="1" t="str">
        <f t="shared" si="2"/>
        <v/>
      </c>
      <c r="D186" s="10" t="str">
        <f>IF(E186="","",COUNTA($E$5:E186)-COUNTIFS($E$5:E186,"",$E$5:E186,""=""))</f>
        <v/>
      </c>
      <c r="E186" s="110"/>
      <c r="F186" s="111"/>
      <c r="G186" s="112"/>
      <c r="H186" s="128"/>
      <c r="I186" s="244"/>
      <c r="J186" s="247" t="str">
        <f>IF(OR(H186&lt;&gt;"",I186&lt;&gt;""),SUM($H$5:H186)-SUM($I$5:I186),"")</f>
        <v/>
      </c>
      <c r="K186" s="6"/>
      <c r="M186" s="69" t="str">
        <f>IFERROR(VLOOKUP(C186,'非計算元シート(支出)'!$C$7:$G$1506,5,FALSE),"")</f>
        <v/>
      </c>
    </row>
    <row r="187" spans="1:13" ht="15" customHeight="1" x14ac:dyDescent="0.4">
      <c r="A187" s="6"/>
      <c r="B187" s="1" t="str">
        <f>IF(F187="","",COUNTIF($F$5:F187,F187))</f>
        <v/>
      </c>
      <c r="C187" s="1" t="str">
        <f t="shared" si="2"/>
        <v/>
      </c>
      <c r="D187" s="10" t="str">
        <f>IF(E187="","",COUNTA($E$5:E187)-COUNTIFS($E$5:E187,"",$E$5:E187,""=""))</f>
        <v/>
      </c>
      <c r="E187" s="110"/>
      <c r="F187" s="111"/>
      <c r="G187" s="112"/>
      <c r="H187" s="128"/>
      <c r="I187" s="244"/>
      <c r="J187" s="247" t="str">
        <f>IF(OR(H187&lt;&gt;"",I187&lt;&gt;""),SUM($H$5:H187)-SUM($I$5:I187),"")</f>
        <v/>
      </c>
      <c r="K187" s="6"/>
      <c r="M187" s="69" t="str">
        <f>IFERROR(VLOOKUP(C187,'非計算元シート(支出)'!$C$7:$G$1506,5,FALSE),"")</f>
        <v/>
      </c>
    </row>
    <row r="188" spans="1:13" ht="15" customHeight="1" x14ac:dyDescent="0.4">
      <c r="A188" s="6"/>
      <c r="B188" s="1" t="str">
        <f>IF(F188="","",COUNTIF($F$5:F188,F188))</f>
        <v/>
      </c>
      <c r="C188" s="1" t="str">
        <f t="shared" si="2"/>
        <v/>
      </c>
      <c r="D188" s="10" t="str">
        <f>IF(E188="","",COUNTA($E$5:E188)-COUNTIFS($E$5:E188,"",$E$5:E188,""=""))</f>
        <v/>
      </c>
      <c r="E188" s="110"/>
      <c r="F188" s="111"/>
      <c r="G188" s="112"/>
      <c r="H188" s="128"/>
      <c r="I188" s="244"/>
      <c r="J188" s="247" t="str">
        <f>IF(OR(H188&lt;&gt;"",I188&lt;&gt;""),SUM($H$5:H188)-SUM($I$5:I188),"")</f>
        <v/>
      </c>
      <c r="K188" s="6"/>
      <c r="M188" s="69" t="str">
        <f>IFERROR(VLOOKUP(C188,'非計算元シート(支出)'!$C$7:$G$1506,5,FALSE),"")</f>
        <v/>
      </c>
    </row>
    <row r="189" spans="1:13" ht="15" customHeight="1" x14ac:dyDescent="0.4">
      <c r="A189" s="6"/>
      <c r="B189" s="1" t="str">
        <f>IF(F189="","",COUNTIF($F$5:F189,F189))</f>
        <v/>
      </c>
      <c r="C189" s="1" t="str">
        <f t="shared" si="2"/>
        <v/>
      </c>
      <c r="D189" s="10" t="str">
        <f>IF(E189="","",COUNTA($E$5:E189)-COUNTIFS($E$5:E189,"",$E$5:E189,""=""))</f>
        <v/>
      </c>
      <c r="E189" s="110"/>
      <c r="F189" s="111"/>
      <c r="G189" s="112"/>
      <c r="H189" s="128"/>
      <c r="I189" s="244"/>
      <c r="J189" s="247" t="str">
        <f>IF(OR(H189&lt;&gt;"",I189&lt;&gt;""),SUM($H$5:H189)-SUM($I$5:I189),"")</f>
        <v/>
      </c>
      <c r="K189" s="6"/>
      <c r="M189" s="69" t="str">
        <f>IFERROR(VLOOKUP(C189,'非計算元シート(支出)'!$C$7:$G$1506,5,FALSE),"")</f>
        <v/>
      </c>
    </row>
    <row r="190" spans="1:13" ht="15" customHeight="1" x14ac:dyDescent="0.4">
      <c r="A190" s="6"/>
      <c r="B190" s="1" t="str">
        <f>IF(F190="","",COUNTIF($F$5:F190,F190))</f>
        <v/>
      </c>
      <c r="C190" s="1" t="str">
        <f t="shared" si="2"/>
        <v/>
      </c>
      <c r="D190" s="10" t="str">
        <f>IF(E190="","",COUNTA($E$5:E190)-COUNTIFS($E$5:E190,"",$E$5:E190,""=""))</f>
        <v/>
      </c>
      <c r="E190" s="110"/>
      <c r="F190" s="111"/>
      <c r="G190" s="112"/>
      <c r="H190" s="128"/>
      <c r="I190" s="244"/>
      <c r="J190" s="247" t="str">
        <f>IF(OR(H190&lt;&gt;"",I190&lt;&gt;""),SUM($H$5:H190)-SUM($I$5:I190),"")</f>
        <v/>
      </c>
      <c r="K190" s="6"/>
      <c r="M190" s="69" t="str">
        <f>IFERROR(VLOOKUP(C190,'非計算元シート(支出)'!$C$7:$G$1506,5,FALSE),"")</f>
        <v/>
      </c>
    </row>
    <row r="191" spans="1:13" ht="15" customHeight="1" x14ac:dyDescent="0.4">
      <c r="A191" s="6"/>
      <c r="B191" s="1" t="str">
        <f>IF(F191="","",COUNTIF($F$5:F191,F191))</f>
        <v/>
      </c>
      <c r="C191" s="1" t="str">
        <f t="shared" si="2"/>
        <v/>
      </c>
      <c r="D191" s="10" t="str">
        <f>IF(E191="","",COUNTA($E$5:E191)-COUNTIFS($E$5:E191,"",$E$5:E191,""=""))</f>
        <v/>
      </c>
      <c r="E191" s="110"/>
      <c r="F191" s="111"/>
      <c r="G191" s="112"/>
      <c r="H191" s="128"/>
      <c r="I191" s="244"/>
      <c r="J191" s="247" t="str">
        <f>IF(OR(H191&lt;&gt;"",I191&lt;&gt;""),SUM($H$5:H191)-SUM($I$5:I191),"")</f>
        <v/>
      </c>
      <c r="K191" s="6"/>
      <c r="M191" s="69" t="str">
        <f>IFERROR(VLOOKUP(C191,'非計算元シート(支出)'!$C$7:$G$1506,5,FALSE),"")</f>
        <v/>
      </c>
    </row>
    <row r="192" spans="1:13" ht="15" customHeight="1" x14ac:dyDescent="0.4">
      <c r="A192" s="6"/>
      <c r="B192" s="1" t="str">
        <f>IF(F192="","",COUNTIF($F$5:F192,F192))</f>
        <v/>
      </c>
      <c r="C192" s="1" t="str">
        <f t="shared" si="2"/>
        <v/>
      </c>
      <c r="D192" s="10" t="str">
        <f>IF(E192="","",COUNTA($E$5:E192)-COUNTIFS($E$5:E192,"",$E$5:E192,""=""))</f>
        <v/>
      </c>
      <c r="E192" s="110"/>
      <c r="F192" s="111"/>
      <c r="G192" s="112"/>
      <c r="H192" s="128"/>
      <c r="I192" s="244"/>
      <c r="J192" s="247" t="str">
        <f>IF(OR(H192&lt;&gt;"",I192&lt;&gt;""),SUM($H$5:H192)-SUM($I$5:I192),"")</f>
        <v/>
      </c>
      <c r="K192" s="6"/>
      <c r="M192" s="69" t="str">
        <f>IFERROR(VLOOKUP(C192,'非計算元シート(支出)'!$C$7:$G$1506,5,FALSE),"")</f>
        <v/>
      </c>
    </row>
    <row r="193" spans="1:13" ht="15" customHeight="1" x14ac:dyDescent="0.4">
      <c r="A193" s="6"/>
      <c r="B193" s="1" t="str">
        <f>IF(F193="","",COUNTIF($F$5:F193,F193))</f>
        <v/>
      </c>
      <c r="C193" s="1" t="str">
        <f t="shared" si="2"/>
        <v/>
      </c>
      <c r="D193" s="10" t="str">
        <f>IF(E193="","",COUNTA($E$5:E193)-COUNTIFS($E$5:E193,"",$E$5:E193,""=""))</f>
        <v/>
      </c>
      <c r="E193" s="110"/>
      <c r="F193" s="111"/>
      <c r="G193" s="112"/>
      <c r="H193" s="128"/>
      <c r="I193" s="244"/>
      <c r="J193" s="247" t="str">
        <f>IF(OR(H193&lt;&gt;"",I193&lt;&gt;""),SUM($H$5:H193)-SUM($I$5:I193),"")</f>
        <v/>
      </c>
      <c r="K193" s="6"/>
      <c r="M193" s="69" t="str">
        <f>IFERROR(VLOOKUP(C193,'非計算元シート(支出)'!$C$7:$G$1506,5,FALSE),"")</f>
        <v/>
      </c>
    </row>
    <row r="194" spans="1:13" ht="15" customHeight="1" x14ac:dyDescent="0.4">
      <c r="A194" s="6"/>
      <c r="B194" s="1" t="str">
        <f>IF(F194="","",COUNTIF($F$5:F194,F194))</f>
        <v/>
      </c>
      <c r="C194" s="1" t="str">
        <f t="shared" si="2"/>
        <v/>
      </c>
      <c r="D194" s="10" t="str">
        <f>IF(E194="","",COUNTA($E$5:E194)-COUNTIFS($E$5:E194,"",$E$5:E194,""=""))</f>
        <v/>
      </c>
      <c r="E194" s="110"/>
      <c r="F194" s="111"/>
      <c r="G194" s="112"/>
      <c r="H194" s="128"/>
      <c r="I194" s="244"/>
      <c r="J194" s="247" t="str">
        <f>IF(OR(H194&lt;&gt;"",I194&lt;&gt;""),SUM($H$5:H194)-SUM($I$5:I194),"")</f>
        <v/>
      </c>
      <c r="K194" s="6"/>
      <c r="M194" s="69" t="str">
        <f>IFERROR(VLOOKUP(C194,'非計算元シート(支出)'!$C$7:$G$1506,5,FALSE),"")</f>
        <v/>
      </c>
    </row>
    <row r="195" spans="1:13" ht="15" customHeight="1" x14ac:dyDescent="0.4">
      <c r="A195" s="6"/>
      <c r="B195" s="1" t="str">
        <f>IF(F195="","",COUNTIF($F$5:F195,F195))</f>
        <v/>
      </c>
      <c r="C195" s="1" t="str">
        <f t="shared" si="2"/>
        <v/>
      </c>
      <c r="D195" s="10" t="str">
        <f>IF(E195="","",COUNTA($E$5:E195)-COUNTIFS($E$5:E195,"",$E$5:E195,""=""))</f>
        <v/>
      </c>
      <c r="E195" s="110"/>
      <c r="F195" s="111"/>
      <c r="G195" s="112"/>
      <c r="H195" s="128"/>
      <c r="I195" s="244"/>
      <c r="J195" s="247" t="str">
        <f>IF(OR(H195&lt;&gt;"",I195&lt;&gt;""),SUM($H$5:H195)-SUM($I$5:I195),"")</f>
        <v/>
      </c>
      <c r="K195" s="6"/>
      <c r="M195" s="69" t="str">
        <f>IFERROR(VLOOKUP(C195,'非計算元シート(支出)'!$C$7:$G$1506,5,FALSE),"")</f>
        <v/>
      </c>
    </row>
    <row r="196" spans="1:13" ht="15" customHeight="1" x14ac:dyDescent="0.4">
      <c r="A196" s="6"/>
      <c r="B196" s="1" t="str">
        <f>IF(F196="","",COUNTIF($F$5:F196,F196))</f>
        <v/>
      </c>
      <c r="C196" s="1" t="str">
        <f t="shared" si="2"/>
        <v/>
      </c>
      <c r="D196" s="10" t="str">
        <f>IF(E196="","",COUNTA($E$5:E196)-COUNTIFS($E$5:E196,"",$E$5:E196,""=""))</f>
        <v/>
      </c>
      <c r="E196" s="110"/>
      <c r="F196" s="111"/>
      <c r="G196" s="112"/>
      <c r="H196" s="128"/>
      <c r="I196" s="244"/>
      <c r="J196" s="247" t="str">
        <f>IF(OR(H196&lt;&gt;"",I196&lt;&gt;""),SUM($H$5:H196)-SUM($I$5:I196),"")</f>
        <v/>
      </c>
      <c r="K196" s="6"/>
      <c r="M196" s="69" t="str">
        <f>IFERROR(VLOOKUP(C196,'非計算元シート(支出)'!$C$7:$G$1506,5,FALSE),"")</f>
        <v/>
      </c>
    </row>
    <row r="197" spans="1:13" ht="15" customHeight="1" x14ac:dyDescent="0.4">
      <c r="A197" s="6"/>
      <c r="B197" s="1" t="str">
        <f>IF(F197="","",COUNTIF($F$5:F197,F197))</f>
        <v/>
      </c>
      <c r="C197" s="1" t="str">
        <f t="shared" si="2"/>
        <v/>
      </c>
      <c r="D197" s="10" t="str">
        <f>IF(E197="","",COUNTA($E$5:E197)-COUNTIFS($E$5:E197,"",$E$5:E197,""=""))</f>
        <v/>
      </c>
      <c r="E197" s="110"/>
      <c r="F197" s="111"/>
      <c r="G197" s="112"/>
      <c r="H197" s="128"/>
      <c r="I197" s="244"/>
      <c r="J197" s="247" t="str">
        <f>IF(OR(H197&lt;&gt;"",I197&lt;&gt;""),SUM($H$5:H197)-SUM($I$5:I197),"")</f>
        <v/>
      </c>
      <c r="K197" s="6"/>
      <c r="M197" s="69" t="str">
        <f>IFERROR(VLOOKUP(C197,'非計算元シート(支出)'!$C$7:$G$1506,5,FALSE),"")</f>
        <v/>
      </c>
    </row>
    <row r="198" spans="1:13" ht="15" customHeight="1" x14ac:dyDescent="0.4">
      <c r="A198" s="6"/>
      <c r="B198" s="1" t="str">
        <f>IF(F198="","",COUNTIF($F$5:F198,F198))</f>
        <v/>
      </c>
      <c r="C198" s="1" t="str">
        <f t="shared" ref="C198:C261" si="3">CONCATENATE(B198,F198)</f>
        <v/>
      </c>
      <c r="D198" s="10" t="str">
        <f>IF(E198="","",COUNTA($E$5:E198)-COUNTIFS($E$5:E198,"",$E$5:E198,""=""))</f>
        <v/>
      </c>
      <c r="E198" s="110"/>
      <c r="F198" s="111"/>
      <c r="G198" s="112"/>
      <c r="H198" s="128"/>
      <c r="I198" s="244"/>
      <c r="J198" s="247" t="str">
        <f>IF(OR(H198&lt;&gt;"",I198&lt;&gt;""),SUM($H$5:H198)-SUM($I$5:I198),"")</f>
        <v/>
      </c>
      <c r="K198" s="6"/>
      <c r="M198" s="69" t="str">
        <f>IFERROR(VLOOKUP(C198,'非計算元シート(支出)'!$C$7:$G$1506,5,FALSE),"")</f>
        <v/>
      </c>
    </row>
    <row r="199" spans="1:13" ht="15" customHeight="1" x14ac:dyDescent="0.4">
      <c r="A199" s="6"/>
      <c r="B199" s="1" t="str">
        <f>IF(F199="","",COUNTIF($F$5:F199,F199))</f>
        <v/>
      </c>
      <c r="C199" s="1" t="str">
        <f t="shared" si="3"/>
        <v/>
      </c>
      <c r="D199" s="10" t="str">
        <f>IF(E199="","",COUNTA($E$5:E199)-COUNTIFS($E$5:E199,"",$E$5:E199,""=""))</f>
        <v/>
      </c>
      <c r="E199" s="110"/>
      <c r="F199" s="111"/>
      <c r="G199" s="112"/>
      <c r="H199" s="128"/>
      <c r="I199" s="244"/>
      <c r="J199" s="247" t="str">
        <f>IF(OR(H199&lt;&gt;"",I199&lt;&gt;""),SUM($H$5:H199)-SUM($I$5:I199),"")</f>
        <v/>
      </c>
      <c r="K199" s="6"/>
      <c r="M199" s="69" t="str">
        <f>IFERROR(VLOOKUP(C199,'非計算元シート(支出)'!$C$7:$G$1506,5,FALSE),"")</f>
        <v/>
      </c>
    </row>
    <row r="200" spans="1:13" ht="15" customHeight="1" x14ac:dyDescent="0.4">
      <c r="A200" s="6"/>
      <c r="B200" s="1" t="str">
        <f>IF(F200="","",COUNTIF($F$5:F200,F200))</f>
        <v/>
      </c>
      <c r="C200" s="1" t="str">
        <f t="shared" si="3"/>
        <v/>
      </c>
      <c r="D200" s="10" t="str">
        <f>IF(E200="","",COUNTA($E$5:E200)-COUNTIFS($E$5:E200,"",$E$5:E200,""=""))</f>
        <v/>
      </c>
      <c r="E200" s="110"/>
      <c r="F200" s="111"/>
      <c r="G200" s="112"/>
      <c r="H200" s="128"/>
      <c r="I200" s="244"/>
      <c r="J200" s="247" t="str">
        <f>IF(OR(H200&lt;&gt;"",I200&lt;&gt;""),SUM($H$5:H200)-SUM($I$5:I200),"")</f>
        <v/>
      </c>
      <c r="K200" s="6"/>
      <c r="M200" s="69" t="str">
        <f>IFERROR(VLOOKUP(C200,'非計算元シート(支出)'!$C$7:$G$1506,5,FALSE),"")</f>
        <v/>
      </c>
    </row>
    <row r="201" spans="1:13" ht="15" customHeight="1" x14ac:dyDescent="0.4">
      <c r="A201" s="6"/>
      <c r="B201" s="1" t="str">
        <f>IF(F201="","",COUNTIF($F$5:F201,F201))</f>
        <v/>
      </c>
      <c r="C201" s="1" t="str">
        <f t="shared" si="3"/>
        <v/>
      </c>
      <c r="D201" s="10" t="str">
        <f>IF(E201="","",COUNTA($E$5:E201)-COUNTIFS($E$5:E201,"",$E$5:E201,""=""))</f>
        <v/>
      </c>
      <c r="E201" s="110"/>
      <c r="F201" s="111"/>
      <c r="G201" s="112"/>
      <c r="H201" s="128"/>
      <c r="I201" s="244"/>
      <c r="J201" s="247" t="str">
        <f>IF(OR(H201&lt;&gt;"",I201&lt;&gt;""),SUM($H$5:H201)-SUM($I$5:I201),"")</f>
        <v/>
      </c>
      <c r="K201" s="6"/>
      <c r="M201" s="69" t="str">
        <f>IFERROR(VLOOKUP(C201,'非計算元シート(支出)'!$C$7:$G$1506,5,FALSE),"")</f>
        <v/>
      </c>
    </row>
    <row r="202" spans="1:13" ht="15" customHeight="1" x14ac:dyDescent="0.4">
      <c r="A202" s="6"/>
      <c r="B202" s="1" t="str">
        <f>IF(F202="","",COUNTIF($F$5:F202,F202))</f>
        <v/>
      </c>
      <c r="C202" s="1" t="str">
        <f t="shared" si="3"/>
        <v/>
      </c>
      <c r="D202" s="10" t="str">
        <f>IF(E202="","",COUNTA($E$5:E202)-COUNTIFS($E$5:E202,"",$E$5:E202,""=""))</f>
        <v/>
      </c>
      <c r="E202" s="110"/>
      <c r="F202" s="111"/>
      <c r="G202" s="112"/>
      <c r="H202" s="128"/>
      <c r="I202" s="244"/>
      <c r="J202" s="247" t="str">
        <f>IF(OR(H202&lt;&gt;"",I202&lt;&gt;""),SUM($H$5:H202)-SUM($I$5:I202),"")</f>
        <v/>
      </c>
      <c r="K202" s="6"/>
      <c r="M202" s="69" t="str">
        <f>IFERROR(VLOOKUP(C202,'非計算元シート(支出)'!$C$7:$G$1506,5,FALSE),"")</f>
        <v/>
      </c>
    </row>
    <row r="203" spans="1:13" ht="15" customHeight="1" x14ac:dyDescent="0.4">
      <c r="A203" s="6"/>
      <c r="B203" s="1" t="str">
        <f>IF(F203="","",COUNTIF($F$5:F203,F203))</f>
        <v/>
      </c>
      <c r="C203" s="1" t="str">
        <f t="shared" si="3"/>
        <v/>
      </c>
      <c r="D203" s="10" t="str">
        <f>IF(E203="","",COUNTA($E$5:E203)-COUNTIFS($E$5:E203,"",$E$5:E203,""=""))</f>
        <v/>
      </c>
      <c r="E203" s="110"/>
      <c r="F203" s="111"/>
      <c r="G203" s="112"/>
      <c r="H203" s="128"/>
      <c r="I203" s="244"/>
      <c r="J203" s="247" t="str">
        <f>IF(OR(H203&lt;&gt;"",I203&lt;&gt;""),SUM($H$5:H203)-SUM($I$5:I203),"")</f>
        <v/>
      </c>
      <c r="K203" s="6"/>
      <c r="M203" s="69" t="str">
        <f>IFERROR(VLOOKUP(C203,'非計算元シート(支出)'!$C$7:$G$1506,5,FALSE),"")</f>
        <v/>
      </c>
    </row>
    <row r="204" spans="1:13" ht="15" customHeight="1" x14ac:dyDescent="0.4">
      <c r="A204" s="6"/>
      <c r="B204" s="1" t="str">
        <f>IF(F204="","",COUNTIF($F$5:F204,F204))</f>
        <v/>
      </c>
      <c r="C204" s="1" t="str">
        <f t="shared" si="3"/>
        <v/>
      </c>
      <c r="D204" s="10" t="str">
        <f>IF(E204="","",COUNTA($E$5:E204)-COUNTIFS($E$5:E204,"",$E$5:E204,""=""))</f>
        <v/>
      </c>
      <c r="E204" s="110"/>
      <c r="F204" s="111"/>
      <c r="G204" s="112"/>
      <c r="H204" s="128"/>
      <c r="I204" s="244"/>
      <c r="J204" s="247" t="str">
        <f>IF(OR(H204&lt;&gt;"",I204&lt;&gt;""),SUM($H$5:H204)-SUM($I$5:I204),"")</f>
        <v/>
      </c>
      <c r="K204" s="6"/>
      <c r="M204" s="69" t="str">
        <f>IFERROR(VLOOKUP(C204,'非計算元シート(支出)'!$C$7:$G$1506,5,FALSE),"")</f>
        <v/>
      </c>
    </row>
    <row r="205" spans="1:13" ht="15" customHeight="1" x14ac:dyDescent="0.4">
      <c r="A205" s="6"/>
      <c r="B205" s="1" t="str">
        <f>IF(F205="","",COUNTIF($F$5:F205,F205))</f>
        <v/>
      </c>
      <c r="C205" s="1" t="str">
        <f t="shared" si="3"/>
        <v/>
      </c>
      <c r="D205" s="10" t="str">
        <f>IF(E205="","",COUNTA($E$5:E205)-COUNTIFS($E$5:E205,"",$E$5:E205,""=""))</f>
        <v/>
      </c>
      <c r="E205" s="110"/>
      <c r="F205" s="111"/>
      <c r="G205" s="112"/>
      <c r="H205" s="128"/>
      <c r="I205" s="244"/>
      <c r="J205" s="247" t="str">
        <f>IF(OR(H205&lt;&gt;"",I205&lt;&gt;""),SUM($H$5:H205)-SUM($I$5:I205),"")</f>
        <v/>
      </c>
      <c r="K205" s="6"/>
      <c r="M205" s="69" t="str">
        <f>IFERROR(VLOOKUP(C205,'非計算元シート(支出)'!$C$7:$G$1506,5,FALSE),"")</f>
        <v/>
      </c>
    </row>
    <row r="206" spans="1:13" ht="15" customHeight="1" x14ac:dyDescent="0.4">
      <c r="A206" s="6"/>
      <c r="B206" s="1" t="str">
        <f>IF(F206="","",COUNTIF($F$5:F206,F206))</f>
        <v/>
      </c>
      <c r="C206" s="1" t="str">
        <f t="shared" si="3"/>
        <v/>
      </c>
      <c r="D206" s="10" t="str">
        <f>IF(E206="","",COUNTA($E$5:E206)-COUNTIFS($E$5:E206,"",$E$5:E206,""=""))</f>
        <v/>
      </c>
      <c r="E206" s="110"/>
      <c r="F206" s="111"/>
      <c r="G206" s="112"/>
      <c r="H206" s="128"/>
      <c r="I206" s="244"/>
      <c r="J206" s="247" t="str">
        <f>IF(OR(H206&lt;&gt;"",I206&lt;&gt;""),SUM($H$5:H206)-SUM($I$5:I206),"")</f>
        <v/>
      </c>
      <c r="K206" s="6"/>
      <c r="M206" s="69" t="str">
        <f>IFERROR(VLOOKUP(C206,'非計算元シート(支出)'!$C$7:$G$1506,5,FALSE),"")</f>
        <v/>
      </c>
    </row>
    <row r="207" spans="1:13" ht="15" customHeight="1" x14ac:dyDescent="0.4">
      <c r="A207" s="6"/>
      <c r="B207" s="1" t="str">
        <f>IF(F207="","",COUNTIF($F$5:F207,F207))</f>
        <v/>
      </c>
      <c r="C207" s="1" t="str">
        <f t="shared" si="3"/>
        <v/>
      </c>
      <c r="D207" s="10" t="str">
        <f>IF(E207="","",COUNTA($E$5:E207)-COUNTIFS($E$5:E207,"",$E$5:E207,""=""))</f>
        <v/>
      </c>
      <c r="E207" s="110"/>
      <c r="F207" s="111"/>
      <c r="G207" s="112"/>
      <c r="H207" s="128"/>
      <c r="I207" s="244"/>
      <c r="J207" s="247" t="str">
        <f>IF(OR(H207&lt;&gt;"",I207&lt;&gt;""),SUM($H$5:H207)-SUM($I$5:I207),"")</f>
        <v/>
      </c>
      <c r="K207" s="6"/>
      <c r="M207" s="69" t="str">
        <f>IFERROR(VLOOKUP(C207,'非計算元シート(支出)'!$C$7:$G$1506,5,FALSE),"")</f>
        <v/>
      </c>
    </row>
    <row r="208" spans="1:13" ht="15" customHeight="1" x14ac:dyDescent="0.4">
      <c r="A208" s="6"/>
      <c r="B208" s="1" t="str">
        <f>IF(F208="","",COUNTIF($F$5:F208,F208))</f>
        <v/>
      </c>
      <c r="C208" s="1" t="str">
        <f t="shared" si="3"/>
        <v/>
      </c>
      <c r="D208" s="10" t="str">
        <f>IF(E208="","",COUNTA($E$5:E208)-COUNTIFS($E$5:E208,"",$E$5:E208,""=""))</f>
        <v/>
      </c>
      <c r="E208" s="110"/>
      <c r="F208" s="111"/>
      <c r="G208" s="112"/>
      <c r="H208" s="128"/>
      <c r="I208" s="244"/>
      <c r="J208" s="247" t="str">
        <f>IF(OR(H208&lt;&gt;"",I208&lt;&gt;""),SUM($H$5:H208)-SUM($I$5:I208),"")</f>
        <v/>
      </c>
      <c r="K208" s="6"/>
      <c r="M208" s="69" t="str">
        <f>IFERROR(VLOOKUP(C208,'非計算元シート(支出)'!$C$7:$G$1506,5,FALSE),"")</f>
        <v/>
      </c>
    </row>
    <row r="209" spans="1:13" ht="15" customHeight="1" x14ac:dyDescent="0.4">
      <c r="A209" s="6"/>
      <c r="B209" s="1" t="str">
        <f>IF(F209="","",COUNTIF($F$5:F209,F209))</f>
        <v/>
      </c>
      <c r="C209" s="1" t="str">
        <f t="shared" si="3"/>
        <v/>
      </c>
      <c r="D209" s="10" t="str">
        <f>IF(E209="","",COUNTA($E$5:E209)-COUNTIFS($E$5:E209,"",$E$5:E209,""=""))</f>
        <v/>
      </c>
      <c r="E209" s="110"/>
      <c r="F209" s="111"/>
      <c r="G209" s="112"/>
      <c r="H209" s="128"/>
      <c r="I209" s="244"/>
      <c r="J209" s="247" t="str">
        <f>IF(OR(H209&lt;&gt;"",I209&lt;&gt;""),SUM($H$5:H209)-SUM($I$5:I209),"")</f>
        <v/>
      </c>
      <c r="K209" s="6"/>
      <c r="M209" s="69" t="str">
        <f>IFERROR(VLOOKUP(C209,'非計算元シート(支出)'!$C$7:$G$1506,5,FALSE),"")</f>
        <v/>
      </c>
    </row>
    <row r="210" spans="1:13" ht="15" customHeight="1" x14ac:dyDescent="0.4">
      <c r="A210" s="6"/>
      <c r="B210" s="1" t="str">
        <f>IF(F210="","",COUNTIF($F$5:F210,F210))</f>
        <v/>
      </c>
      <c r="C210" s="1" t="str">
        <f t="shared" si="3"/>
        <v/>
      </c>
      <c r="D210" s="10" t="str">
        <f>IF(E210="","",COUNTA($E$5:E210)-COUNTIFS($E$5:E210,"",$E$5:E210,""=""))</f>
        <v/>
      </c>
      <c r="E210" s="110"/>
      <c r="F210" s="111"/>
      <c r="G210" s="112"/>
      <c r="H210" s="128"/>
      <c r="I210" s="244"/>
      <c r="J210" s="247" t="str">
        <f>IF(OR(H210&lt;&gt;"",I210&lt;&gt;""),SUM($H$5:H210)-SUM($I$5:I210),"")</f>
        <v/>
      </c>
      <c r="K210" s="6"/>
      <c r="M210" s="69" t="str">
        <f>IFERROR(VLOOKUP(C210,'非計算元シート(支出)'!$C$7:$G$1506,5,FALSE),"")</f>
        <v/>
      </c>
    </row>
    <row r="211" spans="1:13" ht="15" customHeight="1" x14ac:dyDescent="0.4">
      <c r="A211" s="6"/>
      <c r="B211" s="1" t="str">
        <f>IF(F211="","",COUNTIF($F$5:F211,F211))</f>
        <v/>
      </c>
      <c r="C211" s="1" t="str">
        <f t="shared" si="3"/>
        <v/>
      </c>
      <c r="D211" s="10" t="str">
        <f>IF(E211="","",COUNTA($E$5:E211)-COUNTIFS($E$5:E211,"",$E$5:E211,""=""))</f>
        <v/>
      </c>
      <c r="E211" s="110"/>
      <c r="F211" s="111"/>
      <c r="G211" s="112"/>
      <c r="H211" s="128"/>
      <c r="I211" s="244"/>
      <c r="J211" s="247" t="str">
        <f>IF(OR(H211&lt;&gt;"",I211&lt;&gt;""),SUM($H$5:H211)-SUM($I$5:I211),"")</f>
        <v/>
      </c>
      <c r="K211" s="6"/>
      <c r="M211" s="69" t="str">
        <f>IFERROR(VLOOKUP(C211,'非計算元シート(支出)'!$C$7:$G$1506,5,FALSE),"")</f>
        <v/>
      </c>
    </row>
    <row r="212" spans="1:13" ht="15" customHeight="1" x14ac:dyDescent="0.4">
      <c r="A212" s="6"/>
      <c r="B212" s="1" t="str">
        <f>IF(F212="","",COUNTIF($F$5:F212,F212))</f>
        <v/>
      </c>
      <c r="C212" s="1" t="str">
        <f t="shared" si="3"/>
        <v/>
      </c>
      <c r="D212" s="10" t="str">
        <f>IF(E212="","",COUNTA($E$5:E212)-COUNTIFS($E$5:E212,"",$E$5:E212,""=""))</f>
        <v/>
      </c>
      <c r="E212" s="110"/>
      <c r="F212" s="111"/>
      <c r="G212" s="112"/>
      <c r="H212" s="128"/>
      <c r="I212" s="244"/>
      <c r="J212" s="247" t="str">
        <f>IF(OR(H212&lt;&gt;"",I212&lt;&gt;""),SUM($H$5:H212)-SUM($I$5:I212),"")</f>
        <v/>
      </c>
      <c r="K212" s="6"/>
      <c r="M212" s="69" t="str">
        <f>IFERROR(VLOOKUP(C212,'非計算元シート(支出)'!$C$7:$G$1506,5,FALSE),"")</f>
        <v/>
      </c>
    </row>
    <row r="213" spans="1:13" ht="15" customHeight="1" x14ac:dyDescent="0.4">
      <c r="A213" s="6"/>
      <c r="B213" s="1" t="str">
        <f>IF(F213="","",COUNTIF($F$5:F213,F213))</f>
        <v/>
      </c>
      <c r="C213" s="1" t="str">
        <f t="shared" si="3"/>
        <v/>
      </c>
      <c r="D213" s="10" t="str">
        <f>IF(E213="","",COUNTA($E$5:E213)-COUNTIFS($E$5:E213,"",$E$5:E213,""=""))</f>
        <v/>
      </c>
      <c r="E213" s="110"/>
      <c r="F213" s="111"/>
      <c r="G213" s="112"/>
      <c r="H213" s="128"/>
      <c r="I213" s="244"/>
      <c r="J213" s="247" t="str">
        <f>IF(OR(H213&lt;&gt;"",I213&lt;&gt;""),SUM($H$5:H213)-SUM($I$5:I213),"")</f>
        <v/>
      </c>
      <c r="K213" s="6"/>
      <c r="M213" s="69" t="str">
        <f>IFERROR(VLOOKUP(C213,'非計算元シート(支出)'!$C$7:$G$1506,5,FALSE),"")</f>
        <v/>
      </c>
    </row>
    <row r="214" spans="1:13" ht="15" customHeight="1" x14ac:dyDescent="0.4">
      <c r="A214" s="6"/>
      <c r="B214" s="1" t="str">
        <f>IF(F214="","",COUNTIF($F$5:F214,F214))</f>
        <v/>
      </c>
      <c r="C214" s="1" t="str">
        <f t="shared" si="3"/>
        <v/>
      </c>
      <c r="D214" s="10" t="str">
        <f>IF(E214="","",COUNTA($E$5:E214)-COUNTIFS($E$5:E214,"",$E$5:E214,""=""))</f>
        <v/>
      </c>
      <c r="E214" s="110"/>
      <c r="F214" s="111"/>
      <c r="G214" s="112"/>
      <c r="H214" s="128"/>
      <c r="I214" s="244"/>
      <c r="J214" s="247" t="str">
        <f>IF(OR(H214&lt;&gt;"",I214&lt;&gt;""),SUM($H$5:H214)-SUM($I$5:I214),"")</f>
        <v/>
      </c>
      <c r="K214" s="6"/>
      <c r="M214" s="69" t="str">
        <f>IFERROR(VLOOKUP(C214,'非計算元シート(支出)'!$C$7:$G$1506,5,FALSE),"")</f>
        <v/>
      </c>
    </row>
    <row r="215" spans="1:13" ht="15" customHeight="1" x14ac:dyDescent="0.4">
      <c r="A215" s="6"/>
      <c r="B215" s="1" t="str">
        <f>IF(F215="","",COUNTIF($F$5:F215,F215))</f>
        <v/>
      </c>
      <c r="C215" s="1" t="str">
        <f t="shared" si="3"/>
        <v/>
      </c>
      <c r="D215" s="10" t="str">
        <f>IF(E215="","",COUNTA($E$5:E215)-COUNTIFS($E$5:E215,"",$E$5:E215,""=""))</f>
        <v/>
      </c>
      <c r="E215" s="110"/>
      <c r="F215" s="111"/>
      <c r="G215" s="112"/>
      <c r="H215" s="128"/>
      <c r="I215" s="244"/>
      <c r="J215" s="247" t="str">
        <f>IF(OR(H215&lt;&gt;"",I215&lt;&gt;""),SUM($H$5:H215)-SUM($I$5:I215),"")</f>
        <v/>
      </c>
      <c r="K215" s="6"/>
      <c r="M215" s="69" t="str">
        <f>IFERROR(VLOOKUP(C215,'非計算元シート(支出)'!$C$7:$G$1506,5,FALSE),"")</f>
        <v/>
      </c>
    </row>
    <row r="216" spans="1:13" ht="15" customHeight="1" x14ac:dyDescent="0.4">
      <c r="A216" s="6"/>
      <c r="B216" s="1" t="str">
        <f>IF(F216="","",COUNTIF($F$5:F216,F216))</f>
        <v/>
      </c>
      <c r="C216" s="1" t="str">
        <f t="shared" si="3"/>
        <v/>
      </c>
      <c r="D216" s="10" t="str">
        <f>IF(E216="","",COUNTA($E$5:E216)-COUNTIFS($E$5:E216,"",$E$5:E216,""=""))</f>
        <v/>
      </c>
      <c r="E216" s="110"/>
      <c r="F216" s="111"/>
      <c r="G216" s="112"/>
      <c r="H216" s="128"/>
      <c r="I216" s="244"/>
      <c r="J216" s="247" t="str">
        <f>IF(OR(H216&lt;&gt;"",I216&lt;&gt;""),SUM($H$5:H216)-SUM($I$5:I216),"")</f>
        <v/>
      </c>
      <c r="K216" s="6"/>
      <c r="M216" s="69" t="str">
        <f>IFERROR(VLOOKUP(C216,'非計算元シート(支出)'!$C$7:$G$1506,5,FALSE),"")</f>
        <v/>
      </c>
    </row>
    <row r="217" spans="1:13" ht="15" customHeight="1" x14ac:dyDescent="0.4">
      <c r="A217" s="6"/>
      <c r="B217" s="1" t="str">
        <f>IF(F217="","",COUNTIF($F$5:F217,F217))</f>
        <v/>
      </c>
      <c r="C217" s="1" t="str">
        <f t="shared" si="3"/>
        <v/>
      </c>
      <c r="D217" s="10" t="str">
        <f>IF(E217="","",COUNTA($E$5:E217)-COUNTIFS($E$5:E217,"",$E$5:E217,""=""))</f>
        <v/>
      </c>
      <c r="E217" s="110"/>
      <c r="F217" s="111"/>
      <c r="G217" s="112"/>
      <c r="H217" s="128"/>
      <c r="I217" s="244"/>
      <c r="J217" s="247" t="str">
        <f>IF(OR(H217&lt;&gt;"",I217&lt;&gt;""),SUM($H$5:H217)-SUM($I$5:I217),"")</f>
        <v/>
      </c>
      <c r="K217" s="6"/>
      <c r="M217" s="69" t="str">
        <f>IFERROR(VLOOKUP(C217,'非計算元シート(支出)'!$C$7:$G$1506,5,FALSE),"")</f>
        <v/>
      </c>
    </row>
    <row r="218" spans="1:13" ht="15" customHeight="1" x14ac:dyDescent="0.4">
      <c r="A218" s="6"/>
      <c r="B218" s="1" t="str">
        <f>IF(F218="","",COUNTIF($F$5:F218,F218))</f>
        <v/>
      </c>
      <c r="C218" s="1" t="str">
        <f t="shared" si="3"/>
        <v/>
      </c>
      <c r="D218" s="10" t="str">
        <f>IF(E218="","",COUNTA($E$5:E218)-COUNTIFS($E$5:E218,"",$E$5:E218,""=""))</f>
        <v/>
      </c>
      <c r="E218" s="110"/>
      <c r="F218" s="111"/>
      <c r="G218" s="112"/>
      <c r="H218" s="128"/>
      <c r="I218" s="244"/>
      <c r="J218" s="247" t="str">
        <f>IF(OR(H218&lt;&gt;"",I218&lt;&gt;""),SUM($H$5:H218)-SUM($I$5:I218),"")</f>
        <v/>
      </c>
      <c r="K218" s="6"/>
      <c r="M218" s="69" t="str">
        <f>IFERROR(VLOOKUP(C218,'非計算元シート(支出)'!$C$7:$G$1506,5,FALSE),"")</f>
        <v/>
      </c>
    </row>
    <row r="219" spans="1:13" ht="15" customHeight="1" x14ac:dyDescent="0.4">
      <c r="A219" s="6"/>
      <c r="B219" s="1" t="str">
        <f>IF(F219="","",COUNTIF($F$5:F219,F219))</f>
        <v/>
      </c>
      <c r="C219" s="1" t="str">
        <f t="shared" si="3"/>
        <v/>
      </c>
      <c r="D219" s="10" t="str">
        <f>IF(E219="","",COUNTA($E$5:E219)-COUNTIFS($E$5:E219,"",$E$5:E219,""=""))</f>
        <v/>
      </c>
      <c r="E219" s="110"/>
      <c r="F219" s="111"/>
      <c r="G219" s="112"/>
      <c r="H219" s="128"/>
      <c r="I219" s="244"/>
      <c r="J219" s="247" t="str">
        <f>IF(OR(H219&lt;&gt;"",I219&lt;&gt;""),SUM($H$5:H219)-SUM($I$5:I219),"")</f>
        <v/>
      </c>
      <c r="K219" s="6"/>
      <c r="M219" s="69" t="str">
        <f>IFERROR(VLOOKUP(C219,'非計算元シート(支出)'!$C$7:$G$1506,5,FALSE),"")</f>
        <v/>
      </c>
    </row>
    <row r="220" spans="1:13" ht="15" customHeight="1" x14ac:dyDescent="0.4">
      <c r="A220" s="6"/>
      <c r="B220" s="1" t="str">
        <f>IF(F220="","",COUNTIF($F$5:F220,F220))</f>
        <v/>
      </c>
      <c r="C220" s="1" t="str">
        <f t="shared" si="3"/>
        <v/>
      </c>
      <c r="D220" s="10" t="str">
        <f>IF(E220="","",COUNTA($E$5:E220)-COUNTIFS($E$5:E220,"",$E$5:E220,""=""))</f>
        <v/>
      </c>
      <c r="E220" s="110"/>
      <c r="F220" s="111"/>
      <c r="G220" s="112"/>
      <c r="H220" s="128"/>
      <c r="I220" s="244"/>
      <c r="J220" s="247" t="str">
        <f>IF(OR(H220&lt;&gt;"",I220&lt;&gt;""),SUM($H$5:H220)-SUM($I$5:I220),"")</f>
        <v/>
      </c>
      <c r="K220" s="6"/>
      <c r="M220" s="69" t="str">
        <f>IFERROR(VLOOKUP(C220,'非計算元シート(支出)'!$C$7:$G$1506,5,FALSE),"")</f>
        <v/>
      </c>
    </row>
    <row r="221" spans="1:13" ht="15" customHeight="1" x14ac:dyDescent="0.4">
      <c r="A221" s="6"/>
      <c r="B221" s="1" t="str">
        <f>IF(F221="","",COUNTIF($F$5:F221,F221))</f>
        <v/>
      </c>
      <c r="C221" s="1" t="str">
        <f t="shared" si="3"/>
        <v/>
      </c>
      <c r="D221" s="10" t="str">
        <f>IF(E221="","",COUNTA($E$5:E221)-COUNTIFS($E$5:E221,"",$E$5:E221,""=""))</f>
        <v/>
      </c>
      <c r="E221" s="110"/>
      <c r="F221" s="111"/>
      <c r="G221" s="112"/>
      <c r="H221" s="128"/>
      <c r="I221" s="244"/>
      <c r="J221" s="247" t="str">
        <f>IF(OR(H221&lt;&gt;"",I221&lt;&gt;""),SUM($H$5:H221)-SUM($I$5:I221),"")</f>
        <v/>
      </c>
      <c r="K221" s="6"/>
      <c r="M221" s="69" t="str">
        <f>IFERROR(VLOOKUP(C221,'非計算元シート(支出)'!$C$7:$G$1506,5,FALSE),"")</f>
        <v/>
      </c>
    </row>
    <row r="222" spans="1:13" ht="15" customHeight="1" x14ac:dyDescent="0.4">
      <c r="A222" s="6"/>
      <c r="B222" s="1" t="str">
        <f>IF(F222="","",COUNTIF($F$5:F222,F222))</f>
        <v/>
      </c>
      <c r="C222" s="1" t="str">
        <f t="shared" si="3"/>
        <v/>
      </c>
      <c r="D222" s="10" t="str">
        <f>IF(E222="","",COUNTA($E$5:E222)-COUNTIFS($E$5:E222,"",$E$5:E222,""=""))</f>
        <v/>
      </c>
      <c r="E222" s="110"/>
      <c r="F222" s="111"/>
      <c r="G222" s="112"/>
      <c r="H222" s="128"/>
      <c r="I222" s="244"/>
      <c r="J222" s="247" t="str">
        <f>IF(OR(H222&lt;&gt;"",I222&lt;&gt;""),SUM($H$5:H222)-SUM($I$5:I222),"")</f>
        <v/>
      </c>
      <c r="K222" s="6"/>
      <c r="M222" s="69" t="str">
        <f>IFERROR(VLOOKUP(C222,'非計算元シート(支出)'!$C$7:$G$1506,5,FALSE),"")</f>
        <v/>
      </c>
    </row>
    <row r="223" spans="1:13" ht="15" customHeight="1" x14ac:dyDescent="0.4">
      <c r="A223" s="6"/>
      <c r="B223" s="1" t="str">
        <f>IF(F223="","",COUNTIF($F$5:F223,F223))</f>
        <v/>
      </c>
      <c r="C223" s="1" t="str">
        <f t="shared" si="3"/>
        <v/>
      </c>
      <c r="D223" s="10" t="str">
        <f>IF(E223="","",COUNTA($E$5:E223)-COUNTIFS($E$5:E223,"",$E$5:E223,""=""))</f>
        <v/>
      </c>
      <c r="E223" s="110"/>
      <c r="F223" s="111"/>
      <c r="G223" s="112"/>
      <c r="H223" s="128"/>
      <c r="I223" s="244"/>
      <c r="J223" s="247" t="str">
        <f>IF(OR(H223&lt;&gt;"",I223&lt;&gt;""),SUM($H$5:H223)-SUM($I$5:I223),"")</f>
        <v/>
      </c>
      <c r="K223" s="6"/>
      <c r="M223" s="69" t="str">
        <f>IFERROR(VLOOKUP(C223,'非計算元シート(支出)'!$C$7:$G$1506,5,FALSE),"")</f>
        <v/>
      </c>
    </row>
    <row r="224" spans="1:13" ht="15" customHeight="1" x14ac:dyDescent="0.4">
      <c r="A224" s="6"/>
      <c r="B224" s="1" t="str">
        <f>IF(F224="","",COUNTIF($F$5:F224,F224))</f>
        <v/>
      </c>
      <c r="C224" s="1" t="str">
        <f t="shared" si="3"/>
        <v/>
      </c>
      <c r="D224" s="10" t="str">
        <f>IF(E224="","",COUNTA($E$5:E224)-COUNTIFS($E$5:E224,"",$E$5:E224,""=""))</f>
        <v/>
      </c>
      <c r="E224" s="110"/>
      <c r="F224" s="111"/>
      <c r="G224" s="112"/>
      <c r="H224" s="128"/>
      <c r="I224" s="244"/>
      <c r="J224" s="247" t="str">
        <f>IF(OR(H224&lt;&gt;"",I224&lt;&gt;""),SUM($H$5:H224)-SUM($I$5:I224),"")</f>
        <v/>
      </c>
      <c r="K224" s="6"/>
      <c r="M224" s="69" t="str">
        <f>IFERROR(VLOOKUP(C224,'非計算元シート(支出)'!$C$7:$G$1506,5,FALSE),"")</f>
        <v/>
      </c>
    </row>
    <row r="225" spans="1:13" ht="15" customHeight="1" x14ac:dyDescent="0.4">
      <c r="A225" s="6"/>
      <c r="B225" s="1" t="str">
        <f>IF(F225="","",COUNTIF($F$5:F225,F225))</f>
        <v/>
      </c>
      <c r="C225" s="1" t="str">
        <f t="shared" si="3"/>
        <v/>
      </c>
      <c r="D225" s="10" t="str">
        <f>IF(E225="","",COUNTA($E$5:E225)-COUNTIFS($E$5:E225,"",$E$5:E225,""=""))</f>
        <v/>
      </c>
      <c r="E225" s="110"/>
      <c r="F225" s="111"/>
      <c r="G225" s="112"/>
      <c r="H225" s="128"/>
      <c r="I225" s="244"/>
      <c r="J225" s="247" t="str">
        <f>IF(OR(H225&lt;&gt;"",I225&lt;&gt;""),SUM($H$5:H225)-SUM($I$5:I225),"")</f>
        <v/>
      </c>
      <c r="K225" s="6"/>
      <c r="M225" s="69" t="str">
        <f>IFERROR(VLOOKUP(C225,'非計算元シート(支出)'!$C$7:$G$1506,5,FALSE),"")</f>
        <v/>
      </c>
    </row>
    <row r="226" spans="1:13" ht="15" customHeight="1" x14ac:dyDescent="0.4">
      <c r="A226" s="6"/>
      <c r="B226" s="1" t="str">
        <f>IF(F226="","",COUNTIF($F$5:F226,F226))</f>
        <v/>
      </c>
      <c r="C226" s="1" t="str">
        <f t="shared" si="3"/>
        <v/>
      </c>
      <c r="D226" s="10" t="str">
        <f>IF(E226="","",COUNTA($E$5:E226)-COUNTIFS($E$5:E226,"",$E$5:E226,""=""))</f>
        <v/>
      </c>
      <c r="E226" s="110"/>
      <c r="F226" s="111"/>
      <c r="G226" s="112"/>
      <c r="H226" s="128"/>
      <c r="I226" s="244"/>
      <c r="J226" s="247" t="str">
        <f>IF(OR(H226&lt;&gt;"",I226&lt;&gt;""),SUM($H$5:H226)-SUM($I$5:I226),"")</f>
        <v/>
      </c>
      <c r="K226" s="6"/>
      <c r="M226" s="69" t="str">
        <f>IFERROR(VLOOKUP(C226,'非計算元シート(支出)'!$C$7:$G$1506,5,FALSE),"")</f>
        <v/>
      </c>
    </row>
    <row r="227" spans="1:13" ht="15" customHeight="1" x14ac:dyDescent="0.4">
      <c r="A227" s="6"/>
      <c r="B227" s="1" t="str">
        <f>IF(F227="","",COUNTIF($F$5:F227,F227))</f>
        <v/>
      </c>
      <c r="C227" s="1" t="str">
        <f t="shared" si="3"/>
        <v/>
      </c>
      <c r="D227" s="10" t="str">
        <f>IF(E227="","",COUNTA($E$5:E227)-COUNTIFS($E$5:E227,"",$E$5:E227,""=""))</f>
        <v/>
      </c>
      <c r="E227" s="110"/>
      <c r="F227" s="111"/>
      <c r="G227" s="112"/>
      <c r="H227" s="128"/>
      <c r="I227" s="244"/>
      <c r="J227" s="247" t="str">
        <f>IF(OR(H227&lt;&gt;"",I227&lt;&gt;""),SUM($H$5:H227)-SUM($I$5:I227),"")</f>
        <v/>
      </c>
      <c r="K227" s="6"/>
      <c r="M227" s="69" t="str">
        <f>IFERROR(VLOOKUP(C227,'非計算元シート(支出)'!$C$7:$G$1506,5,FALSE),"")</f>
        <v/>
      </c>
    </row>
    <row r="228" spans="1:13" ht="15" customHeight="1" x14ac:dyDescent="0.4">
      <c r="A228" s="6"/>
      <c r="B228" s="1" t="str">
        <f>IF(F228="","",COUNTIF($F$5:F228,F228))</f>
        <v/>
      </c>
      <c r="C228" s="1" t="str">
        <f t="shared" si="3"/>
        <v/>
      </c>
      <c r="D228" s="10" t="str">
        <f>IF(E228="","",COUNTA($E$5:E228)-COUNTIFS($E$5:E228,"",$E$5:E228,""=""))</f>
        <v/>
      </c>
      <c r="E228" s="110"/>
      <c r="F228" s="111"/>
      <c r="G228" s="112"/>
      <c r="H228" s="128"/>
      <c r="I228" s="244"/>
      <c r="J228" s="247" t="str">
        <f>IF(OR(H228&lt;&gt;"",I228&lt;&gt;""),SUM($H$5:H228)-SUM($I$5:I228),"")</f>
        <v/>
      </c>
      <c r="K228" s="6"/>
      <c r="M228" s="69" t="str">
        <f>IFERROR(VLOOKUP(C228,'非計算元シート(支出)'!$C$7:$G$1506,5,FALSE),"")</f>
        <v/>
      </c>
    </row>
    <row r="229" spans="1:13" ht="15" customHeight="1" x14ac:dyDescent="0.4">
      <c r="A229" s="6"/>
      <c r="B229" s="1" t="str">
        <f>IF(F229="","",COUNTIF($F$5:F229,F229))</f>
        <v/>
      </c>
      <c r="C229" s="1" t="str">
        <f t="shared" si="3"/>
        <v/>
      </c>
      <c r="D229" s="10" t="str">
        <f>IF(E229="","",COUNTA($E$5:E229)-COUNTIFS($E$5:E229,"",$E$5:E229,""=""))</f>
        <v/>
      </c>
      <c r="E229" s="110"/>
      <c r="F229" s="111"/>
      <c r="G229" s="112"/>
      <c r="H229" s="128"/>
      <c r="I229" s="244"/>
      <c r="J229" s="247" t="str">
        <f>IF(OR(H229&lt;&gt;"",I229&lt;&gt;""),SUM($H$5:H229)-SUM($I$5:I229),"")</f>
        <v/>
      </c>
      <c r="K229" s="6"/>
      <c r="M229" s="69" t="str">
        <f>IFERROR(VLOOKUP(C229,'非計算元シート(支出)'!$C$7:$G$1506,5,FALSE),"")</f>
        <v/>
      </c>
    </row>
    <row r="230" spans="1:13" ht="15" customHeight="1" x14ac:dyDescent="0.4">
      <c r="A230" s="6"/>
      <c r="B230" s="1" t="str">
        <f>IF(F230="","",COUNTIF($F$5:F230,F230))</f>
        <v/>
      </c>
      <c r="C230" s="1" t="str">
        <f t="shared" si="3"/>
        <v/>
      </c>
      <c r="D230" s="10" t="str">
        <f>IF(E230="","",COUNTA($E$5:E230)-COUNTIFS($E$5:E230,"",$E$5:E230,""=""))</f>
        <v/>
      </c>
      <c r="E230" s="110"/>
      <c r="F230" s="111"/>
      <c r="G230" s="112"/>
      <c r="H230" s="128"/>
      <c r="I230" s="244"/>
      <c r="J230" s="247" t="str">
        <f>IF(OR(H230&lt;&gt;"",I230&lt;&gt;""),SUM($H$5:H230)-SUM($I$5:I230),"")</f>
        <v/>
      </c>
      <c r="K230" s="6"/>
      <c r="M230" s="69" t="str">
        <f>IFERROR(VLOOKUP(C230,'非計算元シート(支出)'!$C$7:$G$1506,5,FALSE),"")</f>
        <v/>
      </c>
    </row>
    <row r="231" spans="1:13" ht="15" customHeight="1" x14ac:dyDescent="0.4">
      <c r="A231" s="6"/>
      <c r="B231" s="1" t="str">
        <f>IF(F231="","",COUNTIF($F$5:F231,F231))</f>
        <v/>
      </c>
      <c r="C231" s="1" t="str">
        <f t="shared" si="3"/>
        <v/>
      </c>
      <c r="D231" s="10" t="str">
        <f>IF(E231="","",COUNTA($E$5:E231)-COUNTIFS($E$5:E231,"",$E$5:E231,""=""))</f>
        <v/>
      </c>
      <c r="E231" s="110"/>
      <c r="F231" s="111"/>
      <c r="G231" s="112"/>
      <c r="H231" s="128"/>
      <c r="I231" s="244"/>
      <c r="J231" s="247" t="str">
        <f>IF(OR(H231&lt;&gt;"",I231&lt;&gt;""),SUM($H$5:H231)-SUM($I$5:I231),"")</f>
        <v/>
      </c>
      <c r="K231" s="6"/>
      <c r="M231" s="69" t="str">
        <f>IFERROR(VLOOKUP(C231,'非計算元シート(支出)'!$C$7:$G$1506,5,FALSE),"")</f>
        <v/>
      </c>
    </row>
    <row r="232" spans="1:13" ht="15" customHeight="1" x14ac:dyDescent="0.4">
      <c r="A232" s="6"/>
      <c r="B232" s="1" t="str">
        <f>IF(F232="","",COUNTIF($F$5:F232,F232))</f>
        <v/>
      </c>
      <c r="C232" s="1" t="str">
        <f t="shared" si="3"/>
        <v/>
      </c>
      <c r="D232" s="10" t="str">
        <f>IF(E232="","",COUNTA($E$5:E232)-COUNTIFS($E$5:E232,"",$E$5:E232,""=""))</f>
        <v/>
      </c>
      <c r="E232" s="110"/>
      <c r="F232" s="111"/>
      <c r="G232" s="112"/>
      <c r="H232" s="128"/>
      <c r="I232" s="244"/>
      <c r="J232" s="247" t="str">
        <f>IF(OR(H232&lt;&gt;"",I232&lt;&gt;""),SUM($H$5:H232)-SUM($I$5:I232),"")</f>
        <v/>
      </c>
      <c r="K232" s="6"/>
      <c r="M232" s="69" t="str">
        <f>IFERROR(VLOOKUP(C232,'非計算元シート(支出)'!$C$7:$G$1506,5,FALSE),"")</f>
        <v/>
      </c>
    </row>
    <row r="233" spans="1:13" ht="15" customHeight="1" x14ac:dyDescent="0.4">
      <c r="A233" s="6"/>
      <c r="B233" s="1" t="str">
        <f>IF(F233="","",COUNTIF($F$5:F233,F233))</f>
        <v/>
      </c>
      <c r="C233" s="1" t="str">
        <f t="shared" si="3"/>
        <v/>
      </c>
      <c r="D233" s="10" t="str">
        <f>IF(E233="","",COUNTA($E$5:E233)-COUNTIFS($E$5:E233,"",$E$5:E233,""=""))</f>
        <v/>
      </c>
      <c r="E233" s="110"/>
      <c r="F233" s="111"/>
      <c r="G233" s="112"/>
      <c r="H233" s="128"/>
      <c r="I233" s="244"/>
      <c r="J233" s="247" t="str">
        <f>IF(OR(H233&lt;&gt;"",I233&lt;&gt;""),SUM($H$5:H233)-SUM($I$5:I233),"")</f>
        <v/>
      </c>
      <c r="K233" s="6"/>
      <c r="M233" s="69" t="str">
        <f>IFERROR(VLOOKUP(C233,'非計算元シート(支出)'!$C$7:$G$1506,5,FALSE),"")</f>
        <v/>
      </c>
    </row>
    <row r="234" spans="1:13" ht="15" customHeight="1" x14ac:dyDescent="0.4">
      <c r="A234" s="6"/>
      <c r="B234" s="1" t="str">
        <f>IF(F234="","",COUNTIF($F$5:F234,F234))</f>
        <v/>
      </c>
      <c r="C234" s="1" t="str">
        <f t="shared" si="3"/>
        <v/>
      </c>
      <c r="D234" s="10" t="str">
        <f>IF(E234="","",COUNTA($E$5:E234)-COUNTIFS($E$5:E234,"",$E$5:E234,""=""))</f>
        <v/>
      </c>
      <c r="E234" s="110"/>
      <c r="F234" s="111"/>
      <c r="G234" s="112"/>
      <c r="H234" s="128"/>
      <c r="I234" s="244"/>
      <c r="J234" s="247" t="str">
        <f>IF(OR(H234&lt;&gt;"",I234&lt;&gt;""),SUM($H$5:H234)-SUM($I$5:I234),"")</f>
        <v/>
      </c>
      <c r="K234" s="6"/>
      <c r="M234" s="69" t="str">
        <f>IFERROR(VLOOKUP(C234,'非計算元シート(支出)'!$C$7:$G$1506,5,FALSE),"")</f>
        <v/>
      </c>
    </row>
    <row r="235" spans="1:13" ht="15" customHeight="1" x14ac:dyDescent="0.4">
      <c r="A235" s="6"/>
      <c r="B235" s="1" t="str">
        <f>IF(F235="","",COUNTIF($F$5:F235,F235))</f>
        <v/>
      </c>
      <c r="C235" s="1" t="str">
        <f t="shared" si="3"/>
        <v/>
      </c>
      <c r="D235" s="10" t="str">
        <f>IF(E235="","",COUNTA($E$5:E235)-COUNTIFS($E$5:E235,"",$E$5:E235,""=""))</f>
        <v/>
      </c>
      <c r="E235" s="110"/>
      <c r="F235" s="111"/>
      <c r="G235" s="112"/>
      <c r="H235" s="128"/>
      <c r="I235" s="244"/>
      <c r="J235" s="247" t="str">
        <f>IF(OR(H235&lt;&gt;"",I235&lt;&gt;""),SUM($H$5:H235)-SUM($I$5:I235),"")</f>
        <v/>
      </c>
      <c r="K235" s="6"/>
      <c r="M235" s="69" t="str">
        <f>IFERROR(VLOOKUP(C235,'非計算元シート(支出)'!$C$7:$G$1506,5,FALSE),"")</f>
        <v/>
      </c>
    </row>
    <row r="236" spans="1:13" ht="15" customHeight="1" x14ac:dyDescent="0.4">
      <c r="A236" s="6"/>
      <c r="B236" s="1" t="str">
        <f>IF(F236="","",COUNTIF($F$5:F236,F236))</f>
        <v/>
      </c>
      <c r="C236" s="1" t="str">
        <f t="shared" si="3"/>
        <v/>
      </c>
      <c r="D236" s="10" t="str">
        <f>IF(E236="","",COUNTA($E$5:E236)-COUNTIFS($E$5:E236,"",$E$5:E236,""=""))</f>
        <v/>
      </c>
      <c r="E236" s="110"/>
      <c r="F236" s="111"/>
      <c r="G236" s="112"/>
      <c r="H236" s="128"/>
      <c r="I236" s="244"/>
      <c r="J236" s="247" t="str">
        <f>IF(OR(H236&lt;&gt;"",I236&lt;&gt;""),SUM($H$5:H236)-SUM($I$5:I236),"")</f>
        <v/>
      </c>
      <c r="K236" s="6"/>
      <c r="M236" s="69" t="str">
        <f>IFERROR(VLOOKUP(C236,'非計算元シート(支出)'!$C$7:$G$1506,5,FALSE),"")</f>
        <v/>
      </c>
    </row>
    <row r="237" spans="1:13" ht="15" customHeight="1" x14ac:dyDescent="0.4">
      <c r="A237" s="6"/>
      <c r="B237" s="1" t="str">
        <f>IF(F237="","",COUNTIF($F$5:F237,F237))</f>
        <v/>
      </c>
      <c r="C237" s="1" t="str">
        <f t="shared" si="3"/>
        <v/>
      </c>
      <c r="D237" s="10" t="str">
        <f>IF(E237="","",COUNTA($E$5:E237)-COUNTIFS($E$5:E237,"",$E$5:E237,""=""))</f>
        <v/>
      </c>
      <c r="E237" s="110"/>
      <c r="F237" s="111"/>
      <c r="G237" s="112"/>
      <c r="H237" s="128"/>
      <c r="I237" s="244"/>
      <c r="J237" s="247" t="str">
        <f>IF(OR(H237&lt;&gt;"",I237&lt;&gt;""),SUM($H$5:H237)-SUM($I$5:I237),"")</f>
        <v/>
      </c>
      <c r="K237" s="6"/>
      <c r="M237" s="69" t="str">
        <f>IFERROR(VLOOKUP(C237,'非計算元シート(支出)'!$C$7:$G$1506,5,FALSE),"")</f>
        <v/>
      </c>
    </row>
    <row r="238" spans="1:13" ht="15" customHeight="1" x14ac:dyDescent="0.4">
      <c r="A238" s="6"/>
      <c r="B238" s="1" t="str">
        <f>IF(F238="","",COUNTIF($F$5:F238,F238))</f>
        <v/>
      </c>
      <c r="C238" s="1" t="str">
        <f t="shared" si="3"/>
        <v/>
      </c>
      <c r="D238" s="10" t="str">
        <f>IF(E238="","",COUNTA($E$5:E238)-COUNTIFS($E$5:E238,"",$E$5:E238,""=""))</f>
        <v/>
      </c>
      <c r="E238" s="110"/>
      <c r="F238" s="111"/>
      <c r="G238" s="112"/>
      <c r="H238" s="128"/>
      <c r="I238" s="244"/>
      <c r="J238" s="247" t="str">
        <f>IF(OR(H238&lt;&gt;"",I238&lt;&gt;""),SUM($H$5:H238)-SUM($I$5:I238),"")</f>
        <v/>
      </c>
      <c r="K238" s="6"/>
      <c r="M238" s="69" t="str">
        <f>IFERROR(VLOOKUP(C238,'非計算元シート(支出)'!$C$7:$G$1506,5,FALSE),"")</f>
        <v/>
      </c>
    </row>
    <row r="239" spans="1:13" ht="15" customHeight="1" x14ac:dyDescent="0.4">
      <c r="A239" s="6"/>
      <c r="B239" s="1" t="str">
        <f>IF(F239="","",COUNTIF($F$5:F239,F239))</f>
        <v/>
      </c>
      <c r="C239" s="1" t="str">
        <f t="shared" si="3"/>
        <v/>
      </c>
      <c r="D239" s="10" t="str">
        <f>IF(E239="","",COUNTA($E$5:E239)-COUNTIFS($E$5:E239,"",$E$5:E239,""=""))</f>
        <v/>
      </c>
      <c r="E239" s="110"/>
      <c r="F239" s="111"/>
      <c r="G239" s="112"/>
      <c r="H239" s="128"/>
      <c r="I239" s="244"/>
      <c r="J239" s="247" t="str">
        <f>IF(OR(H239&lt;&gt;"",I239&lt;&gt;""),SUM($H$5:H239)-SUM($I$5:I239),"")</f>
        <v/>
      </c>
      <c r="K239" s="6"/>
      <c r="M239" s="69" t="str">
        <f>IFERROR(VLOOKUP(C239,'非計算元シート(支出)'!$C$7:$G$1506,5,FALSE),"")</f>
        <v/>
      </c>
    </row>
    <row r="240" spans="1:13" ht="15" customHeight="1" x14ac:dyDescent="0.4">
      <c r="A240" s="6"/>
      <c r="B240" s="1" t="str">
        <f>IF(F240="","",COUNTIF($F$5:F240,F240))</f>
        <v/>
      </c>
      <c r="C240" s="1" t="str">
        <f t="shared" si="3"/>
        <v/>
      </c>
      <c r="D240" s="10" t="str">
        <f>IF(E240="","",COUNTA($E$5:E240)-COUNTIFS($E$5:E240,"",$E$5:E240,""=""))</f>
        <v/>
      </c>
      <c r="E240" s="110"/>
      <c r="F240" s="111"/>
      <c r="G240" s="112"/>
      <c r="H240" s="128"/>
      <c r="I240" s="244"/>
      <c r="J240" s="247" t="str">
        <f>IF(OR(H240&lt;&gt;"",I240&lt;&gt;""),SUM($H$5:H240)-SUM($I$5:I240),"")</f>
        <v/>
      </c>
      <c r="K240" s="6"/>
      <c r="M240" s="69" t="str">
        <f>IFERROR(VLOOKUP(C240,'非計算元シート(支出)'!$C$7:$G$1506,5,FALSE),"")</f>
        <v/>
      </c>
    </row>
    <row r="241" spans="1:13" ht="15" customHeight="1" x14ac:dyDescent="0.4">
      <c r="A241" s="6"/>
      <c r="B241" s="1" t="str">
        <f>IF(F241="","",COUNTIF($F$5:F241,F241))</f>
        <v/>
      </c>
      <c r="C241" s="1" t="str">
        <f t="shared" si="3"/>
        <v/>
      </c>
      <c r="D241" s="10" t="str">
        <f>IF(E241="","",COUNTA($E$5:E241)-COUNTIFS($E$5:E241,"",$E$5:E241,""=""))</f>
        <v/>
      </c>
      <c r="E241" s="110"/>
      <c r="F241" s="111"/>
      <c r="G241" s="112"/>
      <c r="H241" s="128"/>
      <c r="I241" s="244"/>
      <c r="J241" s="247" t="str">
        <f>IF(OR(H241&lt;&gt;"",I241&lt;&gt;""),SUM($H$5:H241)-SUM($I$5:I241),"")</f>
        <v/>
      </c>
      <c r="K241" s="6"/>
      <c r="M241" s="69" t="str">
        <f>IFERROR(VLOOKUP(C241,'非計算元シート(支出)'!$C$7:$G$1506,5,FALSE),"")</f>
        <v/>
      </c>
    </row>
    <row r="242" spans="1:13" ht="15" customHeight="1" x14ac:dyDescent="0.4">
      <c r="A242" s="6"/>
      <c r="B242" s="1" t="str">
        <f>IF(F242="","",COUNTIF($F$5:F242,F242))</f>
        <v/>
      </c>
      <c r="C242" s="1" t="str">
        <f t="shared" si="3"/>
        <v/>
      </c>
      <c r="D242" s="10" t="str">
        <f>IF(E242="","",COUNTA($E$5:E242)-COUNTIFS($E$5:E242,"",$E$5:E242,""=""))</f>
        <v/>
      </c>
      <c r="E242" s="110"/>
      <c r="F242" s="111"/>
      <c r="G242" s="112"/>
      <c r="H242" s="128"/>
      <c r="I242" s="244"/>
      <c r="J242" s="247" t="str">
        <f>IF(OR(H242&lt;&gt;"",I242&lt;&gt;""),SUM($H$5:H242)-SUM($I$5:I242),"")</f>
        <v/>
      </c>
      <c r="K242" s="6"/>
      <c r="M242" s="69" t="str">
        <f>IFERROR(VLOOKUP(C242,'非計算元シート(支出)'!$C$7:$G$1506,5,FALSE),"")</f>
        <v/>
      </c>
    </row>
    <row r="243" spans="1:13" ht="15" customHeight="1" x14ac:dyDescent="0.4">
      <c r="A243" s="6"/>
      <c r="B243" s="1" t="str">
        <f>IF(F243="","",COUNTIF($F$5:F243,F243))</f>
        <v/>
      </c>
      <c r="C243" s="1" t="str">
        <f t="shared" si="3"/>
        <v/>
      </c>
      <c r="D243" s="10" t="str">
        <f>IF(E243="","",COUNTA($E$5:E243)-COUNTIFS($E$5:E243,"",$E$5:E243,""=""))</f>
        <v/>
      </c>
      <c r="E243" s="110"/>
      <c r="F243" s="111"/>
      <c r="G243" s="112"/>
      <c r="H243" s="128"/>
      <c r="I243" s="244"/>
      <c r="J243" s="247" t="str">
        <f>IF(OR(H243&lt;&gt;"",I243&lt;&gt;""),SUM($H$5:H243)-SUM($I$5:I243),"")</f>
        <v/>
      </c>
      <c r="K243" s="6"/>
      <c r="M243" s="69" t="str">
        <f>IFERROR(VLOOKUP(C243,'非計算元シート(支出)'!$C$7:$G$1506,5,FALSE),"")</f>
        <v/>
      </c>
    </row>
    <row r="244" spans="1:13" ht="15" customHeight="1" x14ac:dyDescent="0.4">
      <c r="A244" s="6"/>
      <c r="B244" s="1" t="str">
        <f>IF(F244="","",COUNTIF($F$5:F244,F244))</f>
        <v/>
      </c>
      <c r="C244" s="1" t="str">
        <f t="shared" si="3"/>
        <v/>
      </c>
      <c r="D244" s="10" t="str">
        <f>IF(E244="","",COUNTA($E$5:E244)-COUNTIFS($E$5:E244,"",$E$5:E244,""=""))</f>
        <v/>
      </c>
      <c r="E244" s="110"/>
      <c r="F244" s="111"/>
      <c r="G244" s="112"/>
      <c r="H244" s="128"/>
      <c r="I244" s="244"/>
      <c r="J244" s="247" t="str">
        <f>IF(OR(H244&lt;&gt;"",I244&lt;&gt;""),SUM($H$5:H244)-SUM($I$5:I244),"")</f>
        <v/>
      </c>
      <c r="K244" s="6"/>
      <c r="M244" s="69" t="str">
        <f>IFERROR(VLOOKUP(C244,'非計算元シート(支出)'!$C$7:$G$1506,5,FALSE),"")</f>
        <v/>
      </c>
    </row>
    <row r="245" spans="1:13" ht="15" customHeight="1" x14ac:dyDescent="0.4">
      <c r="A245" s="6"/>
      <c r="B245" s="1" t="str">
        <f>IF(F245="","",COUNTIF($F$5:F245,F245))</f>
        <v/>
      </c>
      <c r="C245" s="1" t="str">
        <f t="shared" si="3"/>
        <v/>
      </c>
      <c r="D245" s="10" t="str">
        <f>IF(E245="","",COUNTA($E$5:E245)-COUNTIFS($E$5:E245,"",$E$5:E245,""=""))</f>
        <v/>
      </c>
      <c r="E245" s="110"/>
      <c r="F245" s="111"/>
      <c r="G245" s="112"/>
      <c r="H245" s="128"/>
      <c r="I245" s="244"/>
      <c r="J245" s="247" t="str">
        <f>IF(OR(H245&lt;&gt;"",I245&lt;&gt;""),SUM($H$5:H245)-SUM($I$5:I245),"")</f>
        <v/>
      </c>
      <c r="K245" s="6"/>
      <c r="M245" s="69" t="str">
        <f>IFERROR(VLOOKUP(C245,'非計算元シート(支出)'!$C$7:$G$1506,5,FALSE),"")</f>
        <v/>
      </c>
    </row>
    <row r="246" spans="1:13" ht="15" customHeight="1" x14ac:dyDescent="0.4">
      <c r="A246" s="6"/>
      <c r="B246" s="1" t="str">
        <f>IF(F246="","",COUNTIF($F$5:F246,F246))</f>
        <v/>
      </c>
      <c r="C246" s="1" t="str">
        <f t="shared" si="3"/>
        <v/>
      </c>
      <c r="D246" s="10" t="str">
        <f>IF(E246="","",COUNTA($E$5:E246)-COUNTIFS($E$5:E246,"",$E$5:E246,""=""))</f>
        <v/>
      </c>
      <c r="E246" s="110"/>
      <c r="F246" s="111"/>
      <c r="G246" s="112"/>
      <c r="H246" s="128"/>
      <c r="I246" s="244"/>
      <c r="J246" s="247" t="str">
        <f>IF(OR(H246&lt;&gt;"",I246&lt;&gt;""),SUM($H$5:H246)-SUM($I$5:I246),"")</f>
        <v/>
      </c>
      <c r="K246" s="6"/>
      <c r="M246" s="69" t="str">
        <f>IFERROR(VLOOKUP(C246,'非計算元シート(支出)'!$C$7:$G$1506,5,FALSE),"")</f>
        <v/>
      </c>
    </row>
    <row r="247" spans="1:13" ht="15" customHeight="1" x14ac:dyDescent="0.4">
      <c r="A247" s="6"/>
      <c r="B247" s="1" t="str">
        <f>IF(F247="","",COUNTIF($F$5:F247,F247))</f>
        <v/>
      </c>
      <c r="C247" s="1" t="str">
        <f t="shared" si="3"/>
        <v/>
      </c>
      <c r="D247" s="10" t="str">
        <f>IF(E247="","",COUNTA($E$5:E247)-COUNTIFS($E$5:E247,"",$E$5:E247,""=""))</f>
        <v/>
      </c>
      <c r="E247" s="110"/>
      <c r="F247" s="111"/>
      <c r="G247" s="112"/>
      <c r="H247" s="128"/>
      <c r="I247" s="244"/>
      <c r="J247" s="247" t="str">
        <f>IF(OR(H247&lt;&gt;"",I247&lt;&gt;""),SUM($H$5:H247)-SUM($I$5:I247),"")</f>
        <v/>
      </c>
      <c r="K247" s="6"/>
      <c r="M247" s="69" t="str">
        <f>IFERROR(VLOOKUP(C247,'非計算元シート(支出)'!$C$7:$G$1506,5,FALSE),"")</f>
        <v/>
      </c>
    </row>
    <row r="248" spans="1:13" ht="15" customHeight="1" x14ac:dyDescent="0.4">
      <c r="A248" s="6"/>
      <c r="B248" s="1" t="str">
        <f>IF(F248="","",COUNTIF($F$5:F248,F248))</f>
        <v/>
      </c>
      <c r="C248" s="1" t="str">
        <f t="shared" si="3"/>
        <v/>
      </c>
      <c r="D248" s="10" t="str">
        <f>IF(E248="","",COUNTA($E$5:E248)-COUNTIFS($E$5:E248,"",$E$5:E248,""=""))</f>
        <v/>
      </c>
      <c r="E248" s="110"/>
      <c r="F248" s="111"/>
      <c r="G248" s="112"/>
      <c r="H248" s="128"/>
      <c r="I248" s="244"/>
      <c r="J248" s="247" t="str">
        <f>IF(OR(H248&lt;&gt;"",I248&lt;&gt;""),SUM($H$5:H248)-SUM($I$5:I248),"")</f>
        <v/>
      </c>
      <c r="K248" s="6"/>
      <c r="M248" s="69" t="str">
        <f>IFERROR(VLOOKUP(C248,'非計算元シート(支出)'!$C$7:$G$1506,5,FALSE),"")</f>
        <v/>
      </c>
    </row>
    <row r="249" spans="1:13" ht="15" customHeight="1" x14ac:dyDescent="0.4">
      <c r="A249" s="6"/>
      <c r="B249" s="1" t="str">
        <f>IF(F249="","",COUNTIF($F$5:F249,F249))</f>
        <v/>
      </c>
      <c r="C249" s="1" t="str">
        <f t="shared" si="3"/>
        <v/>
      </c>
      <c r="D249" s="10" t="str">
        <f>IF(E249="","",COUNTA($E$5:E249)-COUNTIFS($E$5:E249,"",$E$5:E249,""=""))</f>
        <v/>
      </c>
      <c r="E249" s="110"/>
      <c r="F249" s="111"/>
      <c r="G249" s="112"/>
      <c r="H249" s="128"/>
      <c r="I249" s="244"/>
      <c r="J249" s="247" t="str">
        <f>IF(OR(H249&lt;&gt;"",I249&lt;&gt;""),SUM($H$5:H249)-SUM($I$5:I249),"")</f>
        <v/>
      </c>
      <c r="K249" s="6"/>
      <c r="M249" s="69" t="str">
        <f>IFERROR(VLOOKUP(C249,'非計算元シート(支出)'!$C$7:$G$1506,5,FALSE),"")</f>
        <v/>
      </c>
    </row>
    <row r="250" spans="1:13" ht="15" customHeight="1" x14ac:dyDescent="0.4">
      <c r="A250" s="6"/>
      <c r="B250" s="1" t="str">
        <f>IF(F250="","",COUNTIF($F$5:F250,F250))</f>
        <v/>
      </c>
      <c r="C250" s="1" t="str">
        <f t="shared" si="3"/>
        <v/>
      </c>
      <c r="D250" s="10" t="str">
        <f>IF(E250="","",COUNTA($E$5:E250)-COUNTIFS($E$5:E250,"",$E$5:E250,""=""))</f>
        <v/>
      </c>
      <c r="E250" s="110"/>
      <c r="F250" s="111"/>
      <c r="G250" s="112"/>
      <c r="H250" s="128"/>
      <c r="I250" s="244"/>
      <c r="J250" s="247" t="str">
        <f>IF(OR(H250&lt;&gt;"",I250&lt;&gt;""),SUM($H$5:H250)-SUM($I$5:I250),"")</f>
        <v/>
      </c>
      <c r="K250" s="6"/>
      <c r="M250" s="69" t="str">
        <f>IFERROR(VLOOKUP(C250,'非計算元シート(支出)'!$C$7:$G$1506,5,FALSE),"")</f>
        <v/>
      </c>
    </row>
    <row r="251" spans="1:13" ht="15" customHeight="1" x14ac:dyDescent="0.4">
      <c r="A251" s="6"/>
      <c r="B251" s="1" t="str">
        <f>IF(F251="","",COUNTIF($F$5:F251,F251))</f>
        <v/>
      </c>
      <c r="C251" s="1" t="str">
        <f t="shared" si="3"/>
        <v/>
      </c>
      <c r="D251" s="10" t="str">
        <f>IF(E251="","",COUNTA($E$5:E251)-COUNTIFS($E$5:E251,"",$E$5:E251,""=""))</f>
        <v/>
      </c>
      <c r="E251" s="110"/>
      <c r="F251" s="111"/>
      <c r="G251" s="112"/>
      <c r="H251" s="128"/>
      <c r="I251" s="244"/>
      <c r="J251" s="247" t="str">
        <f>IF(OR(H251&lt;&gt;"",I251&lt;&gt;""),SUM($H$5:H251)-SUM($I$5:I251),"")</f>
        <v/>
      </c>
      <c r="K251" s="6"/>
      <c r="M251" s="69" t="str">
        <f>IFERROR(VLOOKUP(C251,'非計算元シート(支出)'!$C$7:$G$1506,5,FALSE),"")</f>
        <v/>
      </c>
    </row>
    <row r="252" spans="1:13" ht="15" customHeight="1" x14ac:dyDescent="0.4">
      <c r="A252" s="6"/>
      <c r="B252" s="1" t="str">
        <f>IF(F252="","",COUNTIF($F$5:F252,F252))</f>
        <v/>
      </c>
      <c r="C252" s="1" t="str">
        <f t="shared" si="3"/>
        <v/>
      </c>
      <c r="D252" s="10" t="str">
        <f>IF(E252="","",COUNTA($E$5:E252)-COUNTIFS($E$5:E252,"",$E$5:E252,""=""))</f>
        <v/>
      </c>
      <c r="E252" s="110"/>
      <c r="F252" s="111"/>
      <c r="G252" s="112"/>
      <c r="H252" s="128"/>
      <c r="I252" s="244"/>
      <c r="J252" s="247" t="str">
        <f>IF(OR(H252&lt;&gt;"",I252&lt;&gt;""),SUM($H$5:H252)-SUM($I$5:I252),"")</f>
        <v/>
      </c>
      <c r="K252" s="6"/>
      <c r="M252" s="69" t="str">
        <f>IFERROR(VLOOKUP(C252,'非計算元シート(支出)'!$C$7:$G$1506,5,FALSE),"")</f>
        <v/>
      </c>
    </row>
    <row r="253" spans="1:13" ht="15" customHeight="1" x14ac:dyDescent="0.4">
      <c r="A253" s="6"/>
      <c r="B253" s="1" t="str">
        <f>IF(F253="","",COUNTIF($F$5:F253,F253))</f>
        <v/>
      </c>
      <c r="C253" s="1" t="str">
        <f t="shared" si="3"/>
        <v/>
      </c>
      <c r="D253" s="10" t="str">
        <f>IF(E253="","",COUNTA($E$5:E253)-COUNTIFS($E$5:E253,"",$E$5:E253,""=""))</f>
        <v/>
      </c>
      <c r="E253" s="110"/>
      <c r="F253" s="111"/>
      <c r="G253" s="112"/>
      <c r="H253" s="128"/>
      <c r="I253" s="244"/>
      <c r="J253" s="247" t="str">
        <f>IF(OR(H253&lt;&gt;"",I253&lt;&gt;""),SUM($H$5:H253)-SUM($I$5:I253),"")</f>
        <v/>
      </c>
      <c r="K253" s="6"/>
      <c r="M253" s="69" t="str">
        <f>IFERROR(VLOOKUP(C253,'非計算元シート(支出)'!$C$7:$G$1506,5,FALSE),"")</f>
        <v/>
      </c>
    </row>
    <row r="254" spans="1:13" ht="15" customHeight="1" x14ac:dyDescent="0.4">
      <c r="A254" s="6"/>
      <c r="B254" s="1" t="str">
        <f>IF(F254="","",COUNTIF($F$5:F254,F254))</f>
        <v/>
      </c>
      <c r="C254" s="1" t="str">
        <f t="shared" si="3"/>
        <v/>
      </c>
      <c r="D254" s="10" t="str">
        <f>IF(E254="","",COUNTA($E$5:E254)-COUNTIFS($E$5:E254,"",$E$5:E254,""=""))</f>
        <v/>
      </c>
      <c r="E254" s="110"/>
      <c r="F254" s="111"/>
      <c r="G254" s="112"/>
      <c r="H254" s="128"/>
      <c r="I254" s="244"/>
      <c r="J254" s="247" t="str">
        <f>IF(OR(H254&lt;&gt;"",I254&lt;&gt;""),SUM($H$5:H254)-SUM($I$5:I254),"")</f>
        <v/>
      </c>
      <c r="K254" s="6"/>
      <c r="M254" s="69" t="str">
        <f>IFERROR(VLOOKUP(C254,'非計算元シート(支出)'!$C$7:$G$1506,5,FALSE),"")</f>
        <v/>
      </c>
    </row>
    <row r="255" spans="1:13" ht="15" customHeight="1" x14ac:dyDescent="0.4">
      <c r="A255" s="6"/>
      <c r="B255" s="1" t="str">
        <f>IF(F255="","",COUNTIF($F$5:F255,F255))</f>
        <v/>
      </c>
      <c r="C255" s="1" t="str">
        <f t="shared" si="3"/>
        <v/>
      </c>
      <c r="D255" s="10" t="str">
        <f>IF(E255="","",COUNTA($E$5:E255)-COUNTIFS($E$5:E255,"",$E$5:E255,""=""))</f>
        <v/>
      </c>
      <c r="E255" s="110"/>
      <c r="F255" s="111"/>
      <c r="G255" s="112"/>
      <c r="H255" s="128"/>
      <c r="I255" s="244"/>
      <c r="J255" s="247" t="str">
        <f>IF(OR(H255&lt;&gt;"",I255&lt;&gt;""),SUM($H$5:H255)-SUM($I$5:I255),"")</f>
        <v/>
      </c>
      <c r="K255" s="6"/>
      <c r="M255" s="69" t="str">
        <f>IFERROR(VLOOKUP(C255,'非計算元シート(支出)'!$C$7:$G$1506,5,FALSE),"")</f>
        <v/>
      </c>
    </row>
    <row r="256" spans="1:13" ht="15" customHeight="1" x14ac:dyDescent="0.4">
      <c r="A256" s="6"/>
      <c r="B256" s="1" t="str">
        <f>IF(F256="","",COUNTIF($F$5:F256,F256))</f>
        <v/>
      </c>
      <c r="C256" s="1" t="str">
        <f t="shared" si="3"/>
        <v/>
      </c>
      <c r="D256" s="10" t="str">
        <f>IF(E256="","",COUNTA($E$5:E256)-COUNTIFS($E$5:E256,"",$E$5:E256,""=""))</f>
        <v/>
      </c>
      <c r="E256" s="110"/>
      <c r="F256" s="111"/>
      <c r="G256" s="112"/>
      <c r="H256" s="128"/>
      <c r="I256" s="244"/>
      <c r="J256" s="247" t="str">
        <f>IF(OR(H256&lt;&gt;"",I256&lt;&gt;""),SUM($H$5:H256)-SUM($I$5:I256),"")</f>
        <v/>
      </c>
      <c r="K256" s="6"/>
      <c r="M256" s="69" t="str">
        <f>IFERROR(VLOOKUP(C256,'非計算元シート(支出)'!$C$7:$G$1506,5,FALSE),"")</f>
        <v/>
      </c>
    </row>
    <row r="257" spans="1:13" ht="15" customHeight="1" x14ac:dyDescent="0.4">
      <c r="A257" s="6"/>
      <c r="B257" s="1" t="str">
        <f>IF(F257="","",COUNTIF($F$5:F257,F257))</f>
        <v/>
      </c>
      <c r="C257" s="1" t="str">
        <f t="shared" si="3"/>
        <v/>
      </c>
      <c r="D257" s="10" t="str">
        <f>IF(E257="","",COUNTA($E$5:E257)-COUNTIFS($E$5:E257,"",$E$5:E257,""=""))</f>
        <v/>
      </c>
      <c r="E257" s="110"/>
      <c r="F257" s="111"/>
      <c r="G257" s="112"/>
      <c r="H257" s="128"/>
      <c r="I257" s="244"/>
      <c r="J257" s="247" t="str">
        <f>IF(OR(H257&lt;&gt;"",I257&lt;&gt;""),SUM($H$5:H257)-SUM($I$5:I257),"")</f>
        <v/>
      </c>
      <c r="K257" s="6"/>
      <c r="M257" s="69" t="str">
        <f>IFERROR(VLOOKUP(C257,'非計算元シート(支出)'!$C$7:$G$1506,5,FALSE),"")</f>
        <v/>
      </c>
    </row>
    <row r="258" spans="1:13" ht="15" customHeight="1" x14ac:dyDescent="0.4">
      <c r="A258" s="6"/>
      <c r="B258" s="1" t="str">
        <f>IF(F258="","",COUNTIF($F$5:F258,F258))</f>
        <v/>
      </c>
      <c r="C258" s="1" t="str">
        <f t="shared" si="3"/>
        <v/>
      </c>
      <c r="D258" s="10" t="str">
        <f>IF(E258="","",COUNTA($E$5:E258)-COUNTIFS($E$5:E258,"",$E$5:E258,""=""))</f>
        <v/>
      </c>
      <c r="E258" s="110"/>
      <c r="F258" s="111"/>
      <c r="G258" s="112"/>
      <c r="H258" s="128"/>
      <c r="I258" s="244"/>
      <c r="J258" s="247" t="str">
        <f>IF(OR(H258&lt;&gt;"",I258&lt;&gt;""),SUM($H$5:H258)-SUM($I$5:I258),"")</f>
        <v/>
      </c>
      <c r="K258" s="6"/>
      <c r="M258" s="69" t="str">
        <f>IFERROR(VLOOKUP(C258,'非計算元シート(支出)'!$C$7:$G$1506,5,FALSE),"")</f>
        <v/>
      </c>
    </row>
    <row r="259" spans="1:13" ht="15" customHeight="1" x14ac:dyDescent="0.4">
      <c r="A259" s="6"/>
      <c r="B259" s="1" t="str">
        <f>IF(F259="","",COUNTIF($F$5:F259,F259))</f>
        <v/>
      </c>
      <c r="C259" s="1" t="str">
        <f t="shared" si="3"/>
        <v/>
      </c>
      <c r="D259" s="10" t="str">
        <f>IF(E259="","",COUNTA($E$5:E259)-COUNTIFS($E$5:E259,"",$E$5:E259,""=""))</f>
        <v/>
      </c>
      <c r="E259" s="110"/>
      <c r="F259" s="111"/>
      <c r="G259" s="112"/>
      <c r="H259" s="128"/>
      <c r="I259" s="244"/>
      <c r="J259" s="247" t="str">
        <f>IF(OR(H259&lt;&gt;"",I259&lt;&gt;""),SUM($H$5:H259)-SUM($I$5:I259),"")</f>
        <v/>
      </c>
      <c r="K259" s="6"/>
      <c r="M259" s="69" t="str">
        <f>IFERROR(VLOOKUP(C259,'非計算元シート(支出)'!$C$7:$G$1506,5,FALSE),"")</f>
        <v/>
      </c>
    </row>
    <row r="260" spans="1:13" ht="15" customHeight="1" x14ac:dyDescent="0.4">
      <c r="A260" s="6"/>
      <c r="B260" s="1" t="str">
        <f>IF(F260="","",COUNTIF($F$5:F260,F260))</f>
        <v/>
      </c>
      <c r="C260" s="1" t="str">
        <f t="shared" si="3"/>
        <v/>
      </c>
      <c r="D260" s="10" t="str">
        <f>IF(E260="","",COUNTA($E$5:E260)-COUNTIFS($E$5:E260,"",$E$5:E260,""=""))</f>
        <v/>
      </c>
      <c r="E260" s="110"/>
      <c r="F260" s="111"/>
      <c r="G260" s="112"/>
      <c r="H260" s="128"/>
      <c r="I260" s="244"/>
      <c r="J260" s="247" t="str">
        <f>IF(OR(H260&lt;&gt;"",I260&lt;&gt;""),SUM($H$5:H260)-SUM($I$5:I260),"")</f>
        <v/>
      </c>
      <c r="K260" s="6"/>
      <c r="M260" s="69" t="str">
        <f>IFERROR(VLOOKUP(C260,'非計算元シート(支出)'!$C$7:$G$1506,5,FALSE),"")</f>
        <v/>
      </c>
    </row>
    <row r="261" spans="1:13" ht="15" customHeight="1" x14ac:dyDescent="0.4">
      <c r="A261" s="6"/>
      <c r="B261" s="1" t="str">
        <f>IF(F261="","",COUNTIF($F$5:F261,F261))</f>
        <v/>
      </c>
      <c r="C261" s="1" t="str">
        <f t="shared" si="3"/>
        <v/>
      </c>
      <c r="D261" s="10" t="str">
        <f>IF(E261="","",COUNTA($E$5:E261)-COUNTIFS($E$5:E261,"",$E$5:E261,""=""))</f>
        <v/>
      </c>
      <c r="E261" s="110"/>
      <c r="F261" s="111"/>
      <c r="G261" s="112"/>
      <c r="H261" s="128"/>
      <c r="I261" s="244"/>
      <c r="J261" s="247" t="str">
        <f>IF(OR(H261&lt;&gt;"",I261&lt;&gt;""),SUM($H$5:H261)-SUM($I$5:I261),"")</f>
        <v/>
      </c>
      <c r="K261" s="6"/>
      <c r="M261" s="69" t="str">
        <f>IFERROR(VLOOKUP(C261,'非計算元シート(支出)'!$C$7:$G$1506,5,FALSE),"")</f>
        <v/>
      </c>
    </row>
    <row r="262" spans="1:13" ht="15" customHeight="1" x14ac:dyDescent="0.4">
      <c r="A262" s="6"/>
      <c r="B262" s="1" t="str">
        <f>IF(F262="","",COUNTIF($F$5:F262,F262))</f>
        <v/>
      </c>
      <c r="C262" s="1" t="str">
        <f t="shared" ref="C262:C304" si="4">CONCATENATE(B262,F262)</f>
        <v/>
      </c>
      <c r="D262" s="10" t="str">
        <f>IF(E262="","",COUNTA($E$5:E262)-COUNTIFS($E$5:E262,"",$E$5:E262,""=""))</f>
        <v/>
      </c>
      <c r="E262" s="110"/>
      <c r="F262" s="111"/>
      <c r="G262" s="112"/>
      <c r="H262" s="128"/>
      <c r="I262" s="244"/>
      <c r="J262" s="247" t="str">
        <f>IF(OR(H262&lt;&gt;"",I262&lt;&gt;""),SUM($H$5:H262)-SUM($I$5:I262),"")</f>
        <v/>
      </c>
      <c r="K262" s="6"/>
      <c r="M262" s="69" t="str">
        <f>IFERROR(VLOOKUP(C262,'非計算元シート(支出)'!$C$7:$G$1506,5,FALSE),"")</f>
        <v/>
      </c>
    </row>
    <row r="263" spans="1:13" ht="15" customHeight="1" x14ac:dyDescent="0.4">
      <c r="A263" s="6"/>
      <c r="B263" s="1" t="str">
        <f>IF(F263="","",COUNTIF($F$5:F263,F263))</f>
        <v/>
      </c>
      <c r="C263" s="1" t="str">
        <f t="shared" si="4"/>
        <v/>
      </c>
      <c r="D263" s="10" t="str">
        <f>IF(E263="","",COUNTA($E$5:E263)-COUNTIFS($E$5:E263,"",$E$5:E263,""=""))</f>
        <v/>
      </c>
      <c r="E263" s="110"/>
      <c r="F263" s="111"/>
      <c r="G263" s="112"/>
      <c r="H263" s="128"/>
      <c r="I263" s="244"/>
      <c r="J263" s="247" t="str">
        <f>IF(OR(H263&lt;&gt;"",I263&lt;&gt;""),SUM($H$5:H263)-SUM($I$5:I263),"")</f>
        <v/>
      </c>
      <c r="K263" s="6"/>
      <c r="M263" s="69" t="str">
        <f>IFERROR(VLOOKUP(C263,'非計算元シート(支出)'!$C$7:$G$1506,5,FALSE),"")</f>
        <v/>
      </c>
    </row>
    <row r="264" spans="1:13" ht="15" customHeight="1" x14ac:dyDescent="0.4">
      <c r="A264" s="6"/>
      <c r="B264" s="1" t="str">
        <f>IF(F264="","",COUNTIF($F$5:F264,F264))</f>
        <v/>
      </c>
      <c r="C264" s="1" t="str">
        <f t="shared" si="4"/>
        <v/>
      </c>
      <c r="D264" s="10" t="str">
        <f>IF(E264="","",COUNTA($E$5:E264)-COUNTIFS($E$5:E264,"",$E$5:E264,""=""))</f>
        <v/>
      </c>
      <c r="E264" s="110"/>
      <c r="F264" s="111"/>
      <c r="G264" s="112"/>
      <c r="H264" s="128"/>
      <c r="I264" s="244"/>
      <c r="J264" s="247" t="str">
        <f>IF(OR(H264&lt;&gt;"",I264&lt;&gt;""),SUM($H$5:H264)-SUM($I$5:I264),"")</f>
        <v/>
      </c>
      <c r="K264" s="6"/>
      <c r="M264" s="69" t="str">
        <f>IFERROR(VLOOKUP(C264,'非計算元シート(支出)'!$C$7:$G$1506,5,FALSE),"")</f>
        <v/>
      </c>
    </row>
    <row r="265" spans="1:13" ht="15" customHeight="1" x14ac:dyDescent="0.4">
      <c r="A265" s="6"/>
      <c r="B265" s="1" t="str">
        <f>IF(F265="","",COUNTIF($F$5:F265,F265))</f>
        <v/>
      </c>
      <c r="C265" s="1" t="str">
        <f t="shared" si="4"/>
        <v/>
      </c>
      <c r="D265" s="10" t="str">
        <f>IF(E265="","",COUNTA($E$5:E265)-COUNTIFS($E$5:E265,"",$E$5:E265,""=""))</f>
        <v/>
      </c>
      <c r="E265" s="110"/>
      <c r="F265" s="111"/>
      <c r="G265" s="112"/>
      <c r="H265" s="128"/>
      <c r="I265" s="244"/>
      <c r="J265" s="247" t="str">
        <f>IF(OR(H265&lt;&gt;"",I265&lt;&gt;""),SUM($H$5:H265)-SUM($I$5:I265),"")</f>
        <v/>
      </c>
      <c r="K265" s="6"/>
      <c r="M265" s="69" t="str">
        <f>IFERROR(VLOOKUP(C265,'非計算元シート(支出)'!$C$7:$G$1506,5,FALSE),"")</f>
        <v/>
      </c>
    </row>
    <row r="266" spans="1:13" ht="15" customHeight="1" x14ac:dyDescent="0.4">
      <c r="A266" s="6"/>
      <c r="B266" s="1" t="str">
        <f>IF(F266="","",COUNTIF($F$5:F266,F266))</f>
        <v/>
      </c>
      <c r="C266" s="1" t="str">
        <f t="shared" si="4"/>
        <v/>
      </c>
      <c r="D266" s="10" t="str">
        <f>IF(E266="","",COUNTA($E$5:E266)-COUNTIFS($E$5:E266,"",$E$5:E266,""=""))</f>
        <v/>
      </c>
      <c r="E266" s="110"/>
      <c r="F266" s="111"/>
      <c r="G266" s="112"/>
      <c r="H266" s="128"/>
      <c r="I266" s="244"/>
      <c r="J266" s="247" t="str">
        <f>IF(OR(H266&lt;&gt;"",I266&lt;&gt;""),SUM($H$5:H266)-SUM($I$5:I266),"")</f>
        <v/>
      </c>
      <c r="K266" s="6"/>
      <c r="M266" s="69" t="str">
        <f>IFERROR(VLOOKUP(C266,'非計算元シート(支出)'!$C$7:$G$1506,5,FALSE),"")</f>
        <v/>
      </c>
    </row>
    <row r="267" spans="1:13" ht="15" customHeight="1" x14ac:dyDescent="0.4">
      <c r="A267" s="6"/>
      <c r="B267" s="1" t="str">
        <f>IF(F267="","",COUNTIF($F$5:F267,F267))</f>
        <v/>
      </c>
      <c r="C267" s="1" t="str">
        <f t="shared" si="4"/>
        <v/>
      </c>
      <c r="D267" s="10" t="str">
        <f>IF(E267="","",COUNTA($E$5:E267)-COUNTIFS($E$5:E267,"",$E$5:E267,""=""))</f>
        <v/>
      </c>
      <c r="E267" s="110"/>
      <c r="F267" s="111"/>
      <c r="G267" s="112"/>
      <c r="H267" s="128"/>
      <c r="I267" s="244"/>
      <c r="J267" s="247" t="str">
        <f>IF(OR(H267&lt;&gt;"",I267&lt;&gt;""),SUM($H$5:H267)-SUM($I$5:I267),"")</f>
        <v/>
      </c>
      <c r="K267" s="6"/>
      <c r="M267" s="69" t="str">
        <f>IFERROR(VLOOKUP(C267,'非計算元シート(支出)'!$C$7:$G$1506,5,FALSE),"")</f>
        <v/>
      </c>
    </row>
    <row r="268" spans="1:13" ht="15" customHeight="1" x14ac:dyDescent="0.4">
      <c r="A268" s="6"/>
      <c r="B268" s="1" t="str">
        <f>IF(F268="","",COUNTIF($F$5:F268,F268))</f>
        <v/>
      </c>
      <c r="C268" s="1" t="str">
        <f t="shared" si="4"/>
        <v/>
      </c>
      <c r="D268" s="10" t="str">
        <f>IF(E268="","",COUNTA($E$5:E268)-COUNTIFS($E$5:E268,"",$E$5:E268,""=""))</f>
        <v/>
      </c>
      <c r="E268" s="110"/>
      <c r="F268" s="111"/>
      <c r="G268" s="112"/>
      <c r="H268" s="128"/>
      <c r="I268" s="244"/>
      <c r="J268" s="247" t="str">
        <f>IF(OR(H268&lt;&gt;"",I268&lt;&gt;""),SUM($H$5:H268)-SUM($I$5:I268),"")</f>
        <v/>
      </c>
      <c r="K268" s="6"/>
      <c r="M268" s="69" t="str">
        <f>IFERROR(VLOOKUP(C268,'非計算元シート(支出)'!$C$7:$G$1506,5,FALSE),"")</f>
        <v/>
      </c>
    </row>
    <row r="269" spans="1:13" ht="15" customHeight="1" x14ac:dyDescent="0.4">
      <c r="A269" s="6"/>
      <c r="B269" s="1" t="str">
        <f>IF(F269="","",COUNTIF($F$5:F269,F269))</f>
        <v/>
      </c>
      <c r="C269" s="1" t="str">
        <f t="shared" si="4"/>
        <v/>
      </c>
      <c r="D269" s="10" t="str">
        <f>IF(E269="","",COUNTA($E$5:E269)-COUNTIFS($E$5:E269,"",$E$5:E269,""=""))</f>
        <v/>
      </c>
      <c r="E269" s="110"/>
      <c r="F269" s="111"/>
      <c r="G269" s="112"/>
      <c r="H269" s="128"/>
      <c r="I269" s="244"/>
      <c r="J269" s="247" t="str">
        <f>IF(OR(H269&lt;&gt;"",I269&lt;&gt;""),SUM($H$5:H269)-SUM($I$5:I269),"")</f>
        <v/>
      </c>
      <c r="K269" s="6"/>
      <c r="M269" s="69" t="str">
        <f>IFERROR(VLOOKUP(C269,'非計算元シート(支出)'!$C$7:$G$1506,5,FALSE),"")</f>
        <v/>
      </c>
    </row>
    <row r="270" spans="1:13" ht="15" customHeight="1" x14ac:dyDescent="0.4">
      <c r="A270" s="6"/>
      <c r="B270" s="1" t="str">
        <f>IF(F270="","",COUNTIF($F$5:F270,F270))</f>
        <v/>
      </c>
      <c r="C270" s="1" t="str">
        <f t="shared" si="4"/>
        <v/>
      </c>
      <c r="D270" s="10" t="str">
        <f>IF(E270="","",COUNTA($E$5:E270)-COUNTIFS($E$5:E270,"",$E$5:E270,""=""))</f>
        <v/>
      </c>
      <c r="E270" s="110"/>
      <c r="F270" s="111"/>
      <c r="G270" s="112"/>
      <c r="H270" s="128"/>
      <c r="I270" s="244"/>
      <c r="J270" s="247" t="str">
        <f>IF(OR(H270&lt;&gt;"",I270&lt;&gt;""),SUM($H$5:H270)-SUM($I$5:I270),"")</f>
        <v/>
      </c>
      <c r="K270" s="6"/>
      <c r="M270" s="69" t="str">
        <f>IFERROR(VLOOKUP(C270,'非計算元シート(支出)'!$C$7:$G$1506,5,FALSE),"")</f>
        <v/>
      </c>
    </row>
    <row r="271" spans="1:13" ht="15" customHeight="1" x14ac:dyDescent="0.4">
      <c r="A271" s="6"/>
      <c r="B271" s="1" t="str">
        <f>IF(F271="","",COUNTIF($F$5:F271,F271))</f>
        <v/>
      </c>
      <c r="C271" s="1" t="str">
        <f t="shared" si="4"/>
        <v/>
      </c>
      <c r="D271" s="10" t="str">
        <f>IF(E271="","",COUNTA($E$5:E271)-COUNTIFS($E$5:E271,"",$E$5:E271,""=""))</f>
        <v/>
      </c>
      <c r="E271" s="110"/>
      <c r="F271" s="111"/>
      <c r="G271" s="112"/>
      <c r="H271" s="128"/>
      <c r="I271" s="244"/>
      <c r="J271" s="247" t="str">
        <f>IF(OR(H271&lt;&gt;"",I271&lt;&gt;""),SUM($H$5:H271)-SUM($I$5:I271),"")</f>
        <v/>
      </c>
      <c r="K271" s="6"/>
      <c r="M271" s="69" t="str">
        <f>IFERROR(VLOOKUP(C271,'非計算元シート(支出)'!$C$7:$G$1506,5,FALSE),"")</f>
        <v/>
      </c>
    </row>
    <row r="272" spans="1:13" ht="15" customHeight="1" x14ac:dyDescent="0.4">
      <c r="A272" s="6"/>
      <c r="B272" s="1" t="str">
        <f>IF(F272="","",COUNTIF($F$5:F272,F272))</f>
        <v/>
      </c>
      <c r="C272" s="1" t="str">
        <f t="shared" si="4"/>
        <v/>
      </c>
      <c r="D272" s="10" t="str">
        <f>IF(E272="","",COUNTA($E$5:E272)-COUNTIFS($E$5:E272,"",$E$5:E272,""=""))</f>
        <v/>
      </c>
      <c r="E272" s="110"/>
      <c r="F272" s="111"/>
      <c r="G272" s="112"/>
      <c r="H272" s="128"/>
      <c r="I272" s="244"/>
      <c r="J272" s="247" t="str">
        <f>IF(OR(H272&lt;&gt;"",I272&lt;&gt;""),SUM($H$5:H272)-SUM($I$5:I272),"")</f>
        <v/>
      </c>
      <c r="K272" s="6"/>
      <c r="M272" s="69" t="str">
        <f>IFERROR(VLOOKUP(C272,'非計算元シート(支出)'!$C$7:$G$1506,5,FALSE),"")</f>
        <v/>
      </c>
    </row>
    <row r="273" spans="1:13" ht="15" customHeight="1" x14ac:dyDescent="0.4">
      <c r="A273" s="6"/>
      <c r="B273" s="1" t="str">
        <f>IF(F273="","",COUNTIF($F$5:F273,F273))</f>
        <v/>
      </c>
      <c r="C273" s="1" t="str">
        <f t="shared" si="4"/>
        <v/>
      </c>
      <c r="D273" s="10" t="str">
        <f>IF(E273="","",COUNTA($E$5:E273)-COUNTIFS($E$5:E273,"",$E$5:E273,""=""))</f>
        <v/>
      </c>
      <c r="E273" s="110"/>
      <c r="F273" s="111"/>
      <c r="G273" s="112"/>
      <c r="H273" s="128"/>
      <c r="I273" s="244"/>
      <c r="J273" s="247" t="str">
        <f>IF(OR(H273&lt;&gt;"",I273&lt;&gt;""),SUM($H$5:H273)-SUM($I$5:I273),"")</f>
        <v/>
      </c>
      <c r="K273" s="6"/>
      <c r="M273" s="69" t="str">
        <f>IFERROR(VLOOKUP(C273,'非計算元シート(支出)'!$C$7:$G$1506,5,FALSE),"")</f>
        <v/>
      </c>
    </row>
    <row r="274" spans="1:13" ht="15" customHeight="1" x14ac:dyDescent="0.4">
      <c r="A274" s="6"/>
      <c r="B274" s="1" t="str">
        <f>IF(F274="","",COUNTIF($F$5:F274,F274))</f>
        <v/>
      </c>
      <c r="C274" s="1" t="str">
        <f t="shared" si="4"/>
        <v/>
      </c>
      <c r="D274" s="10" t="str">
        <f>IF(E274="","",COUNTA($E$5:E274)-COUNTIFS($E$5:E274,"",$E$5:E274,""=""))</f>
        <v/>
      </c>
      <c r="E274" s="110"/>
      <c r="F274" s="111"/>
      <c r="G274" s="112"/>
      <c r="H274" s="128"/>
      <c r="I274" s="244"/>
      <c r="J274" s="247" t="str">
        <f>IF(OR(H274&lt;&gt;"",I274&lt;&gt;""),SUM($H$5:H274)-SUM($I$5:I274),"")</f>
        <v/>
      </c>
      <c r="K274" s="6"/>
      <c r="M274" s="69" t="str">
        <f>IFERROR(VLOOKUP(C274,'非計算元シート(支出)'!$C$7:$G$1506,5,FALSE),"")</f>
        <v/>
      </c>
    </row>
    <row r="275" spans="1:13" ht="15" customHeight="1" x14ac:dyDescent="0.4">
      <c r="A275" s="6"/>
      <c r="B275" s="1" t="str">
        <f>IF(F275="","",COUNTIF($F$5:F275,F275))</f>
        <v/>
      </c>
      <c r="C275" s="1" t="str">
        <f t="shared" si="4"/>
        <v/>
      </c>
      <c r="D275" s="10" t="str">
        <f>IF(E275="","",COUNTA($E$5:E275)-COUNTIFS($E$5:E275,"",$E$5:E275,""=""))</f>
        <v/>
      </c>
      <c r="E275" s="110"/>
      <c r="F275" s="111"/>
      <c r="G275" s="112"/>
      <c r="H275" s="128"/>
      <c r="I275" s="244"/>
      <c r="J275" s="247" t="str">
        <f>IF(OR(H275&lt;&gt;"",I275&lt;&gt;""),SUM($H$5:H275)-SUM($I$5:I275),"")</f>
        <v/>
      </c>
      <c r="K275" s="6"/>
      <c r="M275" s="69" t="str">
        <f>IFERROR(VLOOKUP(C275,'非計算元シート(支出)'!$C$7:$G$1506,5,FALSE),"")</f>
        <v/>
      </c>
    </row>
    <row r="276" spans="1:13" ht="15" customHeight="1" x14ac:dyDescent="0.4">
      <c r="A276" s="6"/>
      <c r="B276" s="1" t="str">
        <f>IF(F276="","",COUNTIF($F$5:F276,F276))</f>
        <v/>
      </c>
      <c r="C276" s="1" t="str">
        <f t="shared" si="4"/>
        <v/>
      </c>
      <c r="D276" s="10" t="str">
        <f>IF(E276="","",COUNTA($E$5:E276)-COUNTIFS($E$5:E276,"",$E$5:E276,""=""))</f>
        <v/>
      </c>
      <c r="E276" s="110"/>
      <c r="F276" s="111"/>
      <c r="G276" s="112"/>
      <c r="H276" s="128"/>
      <c r="I276" s="244"/>
      <c r="J276" s="247" t="str">
        <f>IF(OR(H276&lt;&gt;"",I276&lt;&gt;""),SUM($H$5:H276)-SUM($I$5:I276),"")</f>
        <v/>
      </c>
      <c r="K276" s="6"/>
      <c r="M276" s="69" t="str">
        <f>IFERROR(VLOOKUP(C276,'非計算元シート(支出)'!$C$7:$G$1506,5,FALSE),"")</f>
        <v/>
      </c>
    </row>
    <row r="277" spans="1:13" ht="15" customHeight="1" x14ac:dyDescent="0.4">
      <c r="A277" s="6"/>
      <c r="B277" s="1" t="str">
        <f>IF(F277="","",COUNTIF($F$5:F277,F277))</f>
        <v/>
      </c>
      <c r="C277" s="1" t="str">
        <f t="shared" si="4"/>
        <v/>
      </c>
      <c r="D277" s="10" t="str">
        <f>IF(E277="","",COUNTA($E$5:E277)-COUNTIFS($E$5:E277,"",$E$5:E277,""=""))</f>
        <v/>
      </c>
      <c r="E277" s="110"/>
      <c r="F277" s="111"/>
      <c r="G277" s="112"/>
      <c r="H277" s="128"/>
      <c r="I277" s="244"/>
      <c r="J277" s="247" t="str">
        <f>IF(OR(H277&lt;&gt;"",I277&lt;&gt;""),SUM($H$5:H277)-SUM($I$5:I277),"")</f>
        <v/>
      </c>
      <c r="K277" s="6"/>
      <c r="M277" s="69" t="str">
        <f>IFERROR(VLOOKUP(C277,'非計算元シート(支出)'!$C$7:$G$1506,5,FALSE),"")</f>
        <v/>
      </c>
    </row>
    <row r="278" spans="1:13" ht="15" customHeight="1" x14ac:dyDescent="0.4">
      <c r="A278" s="6"/>
      <c r="B278" s="1" t="str">
        <f>IF(F278="","",COUNTIF($F$5:F278,F278))</f>
        <v/>
      </c>
      <c r="C278" s="1" t="str">
        <f t="shared" si="4"/>
        <v/>
      </c>
      <c r="D278" s="10" t="str">
        <f>IF(E278="","",COUNTA($E$5:E278)-COUNTIFS($E$5:E278,"",$E$5:E278,""=""))</f>
        <v/>
      </c>
      <c r="E278" s="110"/>
      <c r="F278" s="111"/>
      <c r="G278" s="112"/>
      <c r="H278" s="128"/>
      <c r="I278" s="244"/>
      <c r="J278" s="247" t="str">
        <f>IF(OR(H278&lt;&gt;"",I278&lt;&gt;""),SUM($H$5:H278)-SUM($I$5:I278),"")</f>
        <v/>
      </c>
      <c r="K278" s="6"/>
      <c r="M278" s="69" t="str">
        <f>IFERROR(VLOOKUP(C278,'非計算元シート(支出)'!$C$7:$G$1506,5,FALSE),"")</f>
        <v/>
      </c>
    </row>
    <row r="279" spans="1:13" ht="15" customHeight="1" x14ac:dyDescent="0.4">
      <c r="A279" s="6"/>
      <c r="B279" s="1" t="str">
        <f>IF(F279="","",COUNTIF($F$5:F279,F279))</f>
        <v/>
      </c>
      <c r="C279" s="1" t="str">
        <f t="shared" si="4"/>
        <v/>
      </c>
      <c r="D279" s="10" t="str">
        <f>IF(E279="","",COUNTA($E$5:E279)-COUNTIFS($E$5:E279,"",$E$5:E279,""=""))</f>
        <v/>
      </c>
      <c r="E279" s="110"/>
      <c r="F279" s="111"/>
      <c r="G279" s="112"/>
      <c r="H279" s="128"/>
      <c r="I279" s="244"/>
      <c r="J279" s="247" t="str">
        <f>IF(OR(H279&lt;&gt;"",I279&lt;&gt;""),SUM($H$5:H279)-SUM($I$5:I279),"")</f>
        <v/>
      </c>
      <c r="K279" s="6"/>
      <c r="M279" s="69" t="str">
        <f>IFERROR(VLOOKUP(C279,'非計算元シート(支出)'!$C$7:$G$1506,5,FALSE),"")</f>
        <v/>
      </c>
    </row>
    <row r="280" spans="1:13" ht="15" customHeight="1" x14ac:dyDescent="0.4">
      <c r="A280" s="6"/>
      <c r="B280" s="1" t="str">
        <f>IF(F280="","",COUNTIF($F$5:F280,F280))</f>
        <v/>
      </c>
      <c r="C280" s="1" t="str">
        <f t="shared" si="4"/>
        <v/>
      </c>
      <c r="D280" s="10" t="str">
        <f>IF(E280="","",COUNTA($E$5:E280)-COUNTIFS($E$5:E280,"",$E$5:E280,""=""))</f>
        <v/>
      </c>
      <c r="E280" s="110"/>
      <c r="F280" s="111"/>
      <c r="G280" s="112"/>
      <c r="H280" s="128"/>
      <c r="I280" s="244"/>
      <c r="J280" s="247" t="str">
        <f>IF(OR(H280&lt;&gt;"",I280&lt;&gt;""),SUM($H$5:H280)-SUM($I$5:I280),"")</f>
        <v/>
      </c>
      <c r="K280" s="6"/>
      <c r="M280" s="69" t="str">
        <f>IFERROR(VLOOKUP(C280,'非計算元シート(支出)'!$C$7:$G$1506,5,FALSE),"")</f>
        <v/>
      </c>
    </row>
    <row r="281" spans="1:13" ht="15" customHeight="1" x14ac:dyDescent="0.4">
      <c r="A281" s="6"/>
      <c r="B281" s="1" t="str">
        <f>IF(F281="","",COUNTIF($F$5:F281,F281))</f>
        <v/>
      </c>
      <c r="C281" s="1" t="str">
        <f t="shared" si="4"/>
        <v/>
      </c>
      <c r="D281" s="10" t="str">
        <f>IF(E281="","",COUNTA($E$5:E281)-COUNTIFS($E$5:E281,"",$E$5:E281,""=""))</f>
        <v/>
      </c>
      <c r="E281" s="110"/>
      <c r="F281" s="111"/>
      <c r="G281" s="112"/>
      <c r="H281" s="128"/>
      <c r="I281" s="244"/>
      <c r="J281" s="247" t="str">
        <f>IF(OR(H281&lt;&gt;"",I281&lt;&gt;""),SUM($H$5:H281)-SUM($I$5:I281),"")</f>
        <v/>
      </c>
      <c r="K281" s="6"/>
      <c r="M281" s="69" t="str">
        <f>IFERROR(VLOOKUP(C281,'非計算元シート(支出)'!$C$7:$G$1506,5,FALSE),"")</f>
        <v/>
      </c>
    </row>
    <row r="282" spans="1:13" ht="15" customHeight="1" x14ac:dyDescent="0.4">
      <c r="A282" s="6"/>
      <c r="B282" s="1" t="str">
        <f>IF(F282="","",COUNTIF($F$5:F282,F282))</f>
        <v/>
      </c>
      <c r="C282" s="1" t="str">
        <f t="shared" si="4"/>
        <v/>
      </c>
      <c r="D282" s="10" t="str">
        <f>IF(E282="","",COUNTA($E$5:E282)-COUNTIFS($E$5:E282,"",$E$5:E282,""=""))</f>
        <v/>
      </c>
      <c r="E282" s="110"/>
      <c r="F282" s="111"/>
      <c r="G282" s="112"/>
      <c r="H282" s="128"/>
      <c r="I282" s="244"/>
      <c r="J282" s="247" t="str">
        <f>IF(OR(H282&lt;&gt;"",I282&lt;&gt;""),SUM($H$5:H282)-SUM($I$5:I282),"")</f>
        <v/>
      </c>
      <c r="K282" s="6"/>
      <c r="M282" s="69" t="str">
        <f>IFERROR(VLOOKUP(C282,'非計算元シート(支出)'!$C$7:$G$1506,5,FALSE),"")</f>
        <v/>
      </c>
    </row>
    <row r="283" spans="1:13" ht="15" customHeight="1" x14ac:dyDescent="0.4">
      <c r="A283" s="6"/>
      <c r="B283" s="1" t="str">
        <f>IF(F283="","",COUNTIF($F$5:F283,F283))</f>
        <v/>
      </c>
      <c r="C283" s="1" t="str">
        <f t="shared" si="4"/>
        <v/>
      </c>
      <c r="D283" s="10" t="str">
        <f>IF(E283="","",COUNTA($E$5:E283)-COUNTIFS($E$5:E283,"",$E$5:E283,""=""))</f>
        <v/>
      </c>
      <c r="E283" s="110"/>
      <c r="F283" s="111"/>
      <c r="G283" s="112"/>
      <c r="H283" s="128"/>
      <c r="I283" s="244"/>
      <c r="J283" s="247" t="str">
        <f>IF(OR(H283&lt;&gt;"",I283&lt;&gt;""),SUM($H$5:H283)-SUM($I$5:I283),"")</f>
        <v/>
      </c>
      <c r="K283" s="6"/>
      <c r="M283" s="69" t="str">
        <f>IFERROR(VLOOKUP(C283,'非計算元シート(支出)'!$C$7:$G$1506,5,FALSE),"")</f>
        <v/>
      </c>
    </row>
    <row r="284" spans="1:13" ht="15" customHeight="1" x14ac:dyDescent="0.4">
      <c r="A284" s="6"/>
      <c r="B284" s="1" t="str">
        <f>IF(F284="","",COUNTIF($F$5:F284,F284))</f>
        <v/>
      </c>
      <c r="C284" s="1" t="str">
        <f t="shared" si="4"/>
        <v/>
      </c>
      <c r="D284" s="10" t="str">
        <f>IF(E284="","",COUNTA($E$5:E284)-COUNTIFS($E$5:E284,"",$E$5:E284,""=""))</f>
        <v/>
      </c>
      <c r="E284" s="110"/>
      <c r="F284" s="111"/>
      <c r="G284" s="112"/>
      <c r="H284" s="128"/>
      <c r="I284" s="244"/>
      <c r="J284" s="247" t="str">
        <f>IF(OR(H284&lt;&gt;"",I284&lt;&gt;""),SUM($H$5:H284)-SUM($I$5:I284),"")</f>
        <v/>
      </c>
      <c r="K284" s="6"/>
      <c r="M284" s="69" t="str">
        <f>IFERROR(VLOOKUP(C284,'非計算元シート(支出)'!$C$7:$G$1506,5,FALSE),"")</f>
        <v/>
      </c>
    </row>
    <row r="285" spans="1:13" ht="15" customHeight="1" x14ac:dyDescent="0.4">
      <c r="A285" s="6"/>
      <c r="B285" s="1" t="str">
        <f>IF(F285="","",COUNTIF($F$5:F285,F285))</f>
        <v/>
      </c>
      <c r="C285" s="1" t="str">
        <f t="shared" si="4"/>
        <v/>
      </c>
      <c r="D285" s="10" t="str">
        <f>IF(E285="","",COUNTA($E$5:E285)-COUNTIFS($E$5:E285,"",$E$5:E285,""=""))</f>
        <v/>
      </c>
      <c r="E285" s="110"/>
      <c r="F285" s="111"/>
      <c r="G285" s="112"/>
      <c r="H285" s="128"/>
      <c r="I285" s="244"/>
      <c r="J285" s="247" t="str">
        <f>IF(OR(H285&lt;&gt;"",I285&lt;&gt;""),SUM($H$5:H285)-SUM($I$5:I285),"")</f>
        <v/>
      </c>
      <c r="K285" s="6"/>
      <c r="M285" s="69" t="str">
        <f>IFERROR(VLOOKUP(C285,'非計算元シート(支出)'!$C$7:$G$1506,5,FALSE),"")</f>
        <v/>
      </c>
    </row>
    <row r="286" spans="1:13" ht="15" customHeight="1" x14ac:dyDescent="0.4">
      <c r="A286" s="6"/>
      <c r="B286" s="1" t="str">
        <f>IF(F286="","",COUNTIF($F$5:F286,F286))</f>
        <v/>
      </c>
      <c r="C286" s="1" t="str">
        <f t="shared" si="4"/>
        <v/>
      </c>
      <c r="D286" s="10" t="str">
        <f>IF(E286="","",COUNTA($E$5:E286)-COUNTIFS($E$5:E286,"",$E$5:E286,""=""))</f>
        <v/>
      </c>
      <c r="E286" s="110"/>
      <c r="F286" s="111"/>
      <c r="G286" s="112"/>
      <c r="H286" s="128"/>
      <c r="I286" s="244"/>
      <c r="J286" s="247" t="str">
        <f>IF(OR(H286&lt;&gt;"",I286&lt;&gt;""),SUM($H$5:H286)-SUM($I$5:I286),"")</f>
        <v/>
      </c>
      <c r="K286" s="6"/>
      <c r="M286" s="69" t="str">
        <f>IFERROR(VLOOKUP(C286,'非計算元シート(支出)'!$C$7:$G$1506,5,FALSE),"")</f>
        <v/>
      </c>
    </row>
    <row r="287" spans="1:13" ht="15" customHeight="1" x14ac:dyDescent="0.4">
      <c r="A287" s="6"/>
      <c r="B287" s="1" t="str">
        <f>IF(F287="","",COUNTIF($F$5:F287,F287))</f>
        <v/>
      </c>
      <c r="C287" s="1" t="str">
        <f t="shared" si="4"/>
        <v/>
      </c>
      <c r="D287" s="10" t="str">
        <f>IF(E287="","",COUNTA($E$5:E287)-COUNTIFS($E$5:E287,"",$E$5:E287,""=""))</f>
        <v/>
      </c>
      <c r="E287" s="110"/>
      <c r="F287" s="111"/>
      <c r="G287" s="112"/>
      <c r="H287" s="128"/>
      <c r="I287" s="244"/>
      <c r="J287" s="247" t="str">
        <f>IF(OR(H287&lt;&gt;"",I287&lt;&gt;""),SUM($H$5:H287)-SUM($I$5:I287),"")</f>
        <v/>
      </c>
      <c r="K287" s="6"/>
      <c r="M287" s="69" t="str">
        <f>IFERROR(VLOOKUP(C287,'非計算元シート(支出)'!$C$7:$G$1506,5,FALSE),"")</f>
        <v/>
      </c>
    </row>
    <row r="288" spans="1:13" ht="15" customHeight="1" x14ac:dyDescent="0.4">
      <c r="A288" s="6"/>
      <c r="B288" s="1" t="str">
        <f>IF(F288="","",COUNTIF($F$5:F288,F288))</f>
        <v/>
      </c>
      <c r="C288" s="1" t="str">
        <f t="shared" si="4"/>
        <v/>
      </c>
      <c r="D288" s="10" t="str">
        <f>IF(E288="","",COUNTA($E$5:E288)-COUNTIFS($E$5:E288,"",$E$5:E288,""=""))</f>
        <v/>
      </c>
      <c r="E288" s="110"/>
      <c r="F288" s="111"/>
      <c r="G288" s="112"/>
      <c r="H288" s="128"/>
      <c r="I288" s="244"/>
      <c r="J288" s="247" t="str">
        <f>IF(OR(H288&lt;&gt;"",I288&lt;&gt;""),SUM($H$5:H288)-SUM($I$5:I288),"")</f>
        <v/>
      </c>
      <c r="K288" s="6"/>
      <c r="M288" s="69" t="str">
        <f>IFERROR(VLOOKUP(C288,'非計算元シート(支出)'!$C$7:$G$1506,5,FALSE),"")</f>
        <v/>
      </c>
    </row>
    <row r="289" spans="1:13" ht="15" customHeight="1" x14ac:dyDescent="0.4">
      <c r="A289" s="6"/>
      <c r="B289" s="1" t="str">
        <f>IF(F289="","",COUNTIF($F$5:F289,F289))</f>
        <v/>
      </c>
      <c r="C289" s="1" t="str">
        <f t="shared" si="4"/>
        <v/>
      </c>
      <c r="D289" s="10" t="str">
        <f>IF(E289="","",COUNTA($E$5:E289)-COUNTIFS($E$5:E289,"",$E$5:E289,""=""))</f>
        <v/>
      </c>
      <c r="E289" s="110"/>
      <c r="F289" s="111"/>
      <c r="G289" s="112"/>
      <c r="H289" s="128"/>
      <c r="I289" s="244"/>
      <c r="J289" s="247" t="str">
        <f>IF(OR(H289&lt;&gt;"",I289&lt;&gt;""),SUM($H$5:H289)-SUM($I$5:I289),"")</f>
        <v/>
      </c>
      <c r="K289" s="6"/>
      <c r="M289" s="69" t="str">
        <f>IFERROR(VLOOKUP(C289,'非計算元シート(支出)'!$C$7:$G$1506,5,FALSE),"")</f>
        <v/>
      </c>
    </row>
    <row r="290" spans="1:13" ht="15" customHeight="1" x14ac:dyDescent="0.4">
      <c r="A290" s="6"/>
      <c r="B290" s="1" t="str">
        <f>IF(F290="","",COUNTIF($F$5:F290,F290))</f>
        <v/>
      </c>
      <c r="C290" s="1" t="str">
        <f t="shared" si="4"/>
        <v/>
      </c>
      <c r="D290" s="10" t="str">
        <f>IF(E290="","",COUNTA($E$5:E290)-COUNTIFS($E$5:E290,"",$E$5:E290,""=""))</f>
        <v/>
      </c>
      <c r="E290" s="110"/>
      <c r="F290" s="111"/>
      <c r="G290" s="112"/>
      <c r="H290" s="128"/>
      <c r="I290" s="244"/>
      <c r="J290" s="247" t="str">
        <f>IF(OR(H290&lt;&gt;"",I290&lt;&gt;""),SUM($H$5:H290)-SUM($I$5:I290),"")</f>
        <v/>
      </c>
      <c r="K290" s="6"/>
      <c r="M290" s="69" t="str">
        <f>IFERROR(VLOOKUP(C290,'非計算元シート(支出)'!$C$7:$G$1506,5,FALSE),"")</f>
        <v/>
      </c>
    </row>
    <row r="291" spans="1:13" ht="15" customHeight="1" x14ac:dyDescent="0.4">
      <c r="A291" s="6"/>
      <c r="B291" s="1" t="str">
        <f>IF(F291="","",COUNTIF($F$5:F291,F291))</f>
        <v/>
      </c>
      <c r="C291" s="1" t="str">
        <f t="shared" si="4"/>
        <v/>
      </c>
      <c r="D291" s="10" t="str">
        <f>IF(E291="","",COUNTA($E$5:E291)-COUNTIFS($E$5:E291,"",$E$5:E291,""=""))</f>
        <v/>
      </c>
      <c r="E291" s="110"/>
      <c r="F291" s="111"/>
      <c r="G291" s="112"/>
      <c r="H291" s="128"/>
      <c r="I291" s="244"/>
      <c r="J291" s="247" t="str">
        <f>IF(OR(H291&lt;&gt;"",I291&lt;&gt;""),SUM($H$5:H291)-SUM($I$5:I291),"")</f>
        <v/>
      </c>
      <c r="K291" s="6"/>
      <c r="M291" s="69" t="str">
        <f>IFERROR(VLOOKUP(C291,'非計算元シート(支出)'!$C$7:$G$1506,5,FALSE),"")</f>
        <v/>
      </c>
    </row>
    <row r="292" spans="1:13" ht="15" customHeight="1" x14ac:dyDescent="0.4">
      <c r="A292" s="6"/>
      <c r="B292" s="1" t="str">
        <f>IF(F292="","",COUNTIF($F$5:F292,F292))</f>
        <v/>
      </c>
      <c r="C292" s="1" t="str">
        <f t="shared" si="4"/>
        <v/>
      </c>
      <c r="D292" s="10" t="str">
        <f>IF(E292="","",COUNTA($E$5:E292)-COUNTIFS($E$5:E292,"",$E$5:E292,""=""))</f>
        <v/>
      </c>
      <c r="E292" s="110"/>
      <c r="F292" s="111"/>
      <c r="G292" s="112"/>
      <c r="H292" s="128"/>
      <c r="I292" s="244"/>
      <c r="J292" s="247" t="str">
        <f>IF(OR(H292&lt;&gt;"",I292&lt;&gt;""),SUM($H$5:H292)-SUM($I$5:I292),"")</f>
        <v/>
      </c>
      <c r="K292" s="6"/>
      <c r="M292" s="69" t="str">
        <f>IFERROR(VLOOKUP(C292,'非計算元シート(支出)'!$C$7:$G$1506,5,FALSE),"")</f>
        <v/>
      </c>
    </row>
    <row r="293" spans="1:13" ht="15" customHeight="1" x14ac:dyDescent="0.4">
      <c r="A293" s="6"/>
      <c r="B293" s="1" t="str">
        <f>IF(F293="","",COUNTIF($F$5:F293,F293))</f>
        <v/>
      </c>
      <c r="C293" s="1" t="str">
        <f t="shared" si="4"/>
        <v/>
      </c>
      <c r="D293" s="10" t="str">
        <f>IF(E293="","",COUNTA($E$5:E293)-COUNTIFS($E$5:E293,"",$E$5:E293,""=""))</f>
        <v/>
      </c>
      <c r="E293" s="110"/>
      <c r="F293" s="111"/>
      <c r="G293" s="112"/>
      <c r="H293" s="128"/>
      <c r="I293" s="244"/>
      <c r="J293" s="247" t="str">
        <f>IF(OR(H293&lt;&gt;"",I293&lt;&gt;""),SUM($H$5:H293)-SUM($I$5:I293),"")</f>
        <v/>
      </c>
      <c r="K293" s="6"/>
      <c r="M293" s="69" t="str">
        <f>IFERROR(VLOOKUP(C293,'非計算元シート(支出)'!$C$7:$G$1506,5,FALSE),"")</f>
        <v/>
      </c>
    </row>
    <row r="294" spans="1:13" ht="15" customHeight="1" x14ac:dyDescent="0.4">
      <c r="A294" s="6"/>
      <c r="B294" s="1" t="str">
        <f>IF(F294="","",COUNTIF($F$5:F294,F294))</f>
        <v/>
      </c>
      <c r="C294" s="1" t="str">
        <f t="shared" si="4"/>
        <v/>
      </c>
      <c r="D294" s="10" t="str">
        <f>IF(E294="","",COUNTA($E$5:E294)-COUNTIFS($E$5:E294,"",$E$5:E294,""=""))</f>
        <v/>
      </c>
      <c r="E294" s="110"/>
      <c r="F294" s="111"/>
      <c r="G294" s="112"/>
      <c r="H294" s="128"/>
      <c r="I294" s="244"/>
      <c r="J294" s="247" t="str">
        <f>IF(OR(H294&lt;&gt;"",I294&lt;&gt;""),SUM($H$5:H294)-SUM($I$5:I294),"")</f>
        <v/>
      </c>
      <c r="K294" s="6"/>
      <c r="M294" s="69" t="str">
        <f>IFERROR(VLOOKUP(C294,'非計算元シート(支出)'!$C$7:$G$1506,5,FALSE),"")</f>
        <v/>
      </c>
    </row>
    <row r="295" spans="1:13" ht="15" customHeight="1" x14ac:dyDescent="0.4">
      <c r="A295" s="6"/>
      <c r="B295" s="1" t="str">
        <f>IF(F295="","",COUNTIF($F$5:F295,F295))</f>
        <v/>
      </c>
      <c r="C295" s="1" t="str">
        <f t="shared" si="4"/>
        <v/>
      </c>
      <c r="D295" s="10" t="str">
        <f>IF(E295="","",COUNTA($E$5:E295)-COUNTIFS($E$5:E295,"",$E$5:E295,""=""))</f>
        <v/>
      </c>
      <c r="E295" s="110"/>
      <c r="F295" s="111"/>
      <c r="G295" s="112"/>
      <c r="H295" s="128"/>
      <c r="I295" s="244"/>
      <c r="J295" s="247" t="str">
        <f>IF(OR(H295&lt;&gt;"",I295&lt;&gt;""),SUM($H$5:H295)-SUM($I$5:I295),"")</f>
        <v/>
      </c>
      <c r="K295" s="6"/>
      <c r="M295" s="69" t="str">
        <f>IFERROR(VLOOKUP(C295,'非計算元シート(支出)'!$C$7:$G$1506,5,FALSE),"")</f>
        <v/>
      </c>
    </row>
    <row r="296" spans="1:13" ht="15" customHeight="1" x14ac:dyDescent="0.4">
      <c r="A296" s="6"/>
      <c r="B296" s="1" t="str">
        <f>IF(F296="","",COUNTIF($F$5:F296,F296))</f>
        <v/>
      </c>
      <c r="C296" s="1" t="str">
        <f t="shared" si="4"/>
        <v/>
      </c>
      <c r="D296" s="10" t="str">
        <f>IF(E296="","",COUNTA($E$5:E296)-COUNTIFS($E$5:E296,"",$E$5:E296,""=""))</f>
        <v/>
      </c>
      <c r="E296" s="110"/>
      <c r="F296" s="111"/>
      <c r="G296" s="112"/>
      <c r="H296" s="128"/>
      <c r="I296" s="244"/>
      <c r="J296" s="247" t="str">
        <f>IF(OR(H296&lt;&gt;"",I296&lt;&gt;""),SUM($H$5:H296)-SUM($I$5:I296),"")</f>
        <v/>
      </c>
      <c r="K296" s="6"/>
      <c r="M296" s="69" t="str">
        <f>IFERROR(VLOOKUP(C296,'非計算元シート(支出)'!$C$7:$G$1506,5,FALSE),"")</f>
        <v/>
      </c>
    </row>
    <row r="297" spans="1:13" ht="15" customHeight="1" x14ac:dyDescent="0.4">
      <c r="A297" s="6"/>
      <c r="B297" s="1" t="str">
        <f>IF(F297="","",COUNTIF($F$5:F297,F297))</f>
        <v/>
      </c>
      <c r="C297" s="1" t="str">
        <f t="shared" si="4"/>
        <v/>
      </c>
      <c r="D297" s="10" t="str">
        <f>IF(E297="","",COUNTA($E$5:E297)-COUNTIFS($E$5:E297,"",$E$5:E297,""=""))</f>
        <v/>
      </c>
      <c r="E297" s="110"/>
      <c r="F297" s="111"/>
      <c r="G297" s="112"/>
      <c r="H297" s="128"/>
      <c r="I297" s="244"/>
      <c r="J297" s="247" t="str">
        <f>IF(OR(H297&lt;&gt;"",I297&lt;&gt;""),SUM($H$5:H297)-SUM($I$5:I297),"")</f>
        <v/>
      </c>
      <c r="K297" s="6"/>
      <c r="M297" s="69" t="str">
        <f>IFERROR(VLOOKUP(C297,'非計算元シート(支出)'!$C$7:$G$1506,5,FALSE),"")</f>
        <v/>
      </c>
    </row>
    <row r="298" spans="1:13" ht="15" customHeight="1" x14ac:dyDescent="0.4">
      <c r="A298" s="6"/>
      <c r="B298" s="1" t="str">
        <f>IF(F298="","",COUNTIF($F$5:F298,F298))</f>
        <v/>
      </c>
      <c r="C298" s="1" t="str">
        <f t="shared" si="4"/>
        <v/>
      </c>
      <c r="D298" s="10" t="str">
        <f>IF(E298="","",COUNTA($E$5:E298)-COUNTIFS($E$5:E298,"",$E$5:E298,""=""))</f>
        <v/>
      </c>
      <c r="E298" s="110"/>
      <c r="F298" s="111"/>
      <c r="G298" s="112"/>
      <c r="H298" s="128"/>
      <c r="I298" s="244"/>
      <c r="J298" s="247" t="str">
        <f>IF(OR(H298&lt;&gt;"",I298&lt;&gt;""),SUM($H$5:H298)-SUM($I$5:I298),"")</f>
        <v/>
      </c>
      <c r="K298" s="6"/>
      <c r="M298" s="69" t="str">
        <f>IFERROR(VLOOKUP(C298,'非計算元シート(支出)'!$C$7:$G$1506,5,FALSE),"")</f>
        <v/>
      </c>
    </row>
    <row r="299" spans="1:13" ht="15" customHeight="1" x14ac:dyDescent="0.4">
      <c r="A299" s="6"/>
      <c r="B299" s="1" t="str">
        <f>IF(F299="","",COUNTIF($F$5:F299,F299))</f>
        <v/>
      </c>
      <c r="C299" s="1" t="str">
        <f t="shared" si="4"/>
        <v/>
      </c>
      <c r="D299" s="10" t="str">
        <f>IF(E299="","",COUNTA($E$5:E299)-COUNTIFS($E$5:E299,"",$E$5:E299,""=""))</f>
        <v/>
      </c>
      <c r="E299" s="110"/>
      <c r="F299" s="111"/>
      <c r="G299" s="112"/>
      <c r="H299" s="128"/>
      <c r="I299" s="244"/>
      <c r="J299" s="247" t="str">
        <f>IF(OR(H299&lt;&gt;"",I299&lt;&gt;""),SUM($H$5:H299)-SUM($I$5:I299),"")</f>
        <v/>
      </c>
      <c r="K299" s="6"/>
      <c r="M299" s="69" t="str">
        <f>IFERROR(VLOOKUP(C299,'非計算元シート(支出)'!$C$7:$G$1506,5,FALSE),"")</f>
        <v/>
      </c>
    </row>
    <row r="300" spans="1:13" ht="15" customHeight="1" x14ac:dyDescent="0.4">
      <c r="A300" s="6"/>
      <c r="B300" s="1" t="str">
        <f>IF(F300="","",COUNTIF($F$5:F300,F300))</f>
        <v/>
      </c>
      <c r="C300" s="1" t="str">
        <f t="shared" si="4"/>
        <v/>
      </c>
      <c r="D300" s="10" t="str">
        <f>IF(E300="","",COUNTA($E$5:E300)-COUNTIFS($E$5:E300,"",$E$5:E300,""=""))</f>
        <v/>
      </c>
      <c r="E300" s="110"/>
      <c r="F300" s="111"/>
      <c r="G300" s="112"/>
      <c r="H300" s="128"/>
      <c r="I300" s="244"/>
      <c r="J300" s="247" t="str">
        <f>IF(OR(H300&lt;&gt;"",I300&lt;&gt;""),SUM($H$5:H300)-SUM($I$5:I300),"")</f>
        <v/>
      </c>
      <c r="K300" s="6"/>
      <c r="M300" s="69" t="str">
        <f>IFERROR(VLOOKUP(C300,'非計算元シート(支出)'!$C$7:$G$1506,5,FALSE),"")</f>
        <v/>
      </c>
    </row>
    <row r="301" spans="1:13" ht="15" customHeight="1" x14ac:dyDescent="0.4">
      <c r="A301" s="6"/>
      <c r="B301" s="1" t="str">
        <f>IF(F301="","",COUNTIF($F$5:F301,F301))</f>
        <v/>
      </c>
      <c r="C301" s="1" t="str">
        <f t="shared" si="4"/>
        <v/>
      </c>
      <c r="D301" s="10" t="str">
        <f>IF(E301="","",COUNTA($E$5:E301)-COUNTIFS($E$5:E301,"",$E$5:E301,""=""))</f>
        <v/>
      </c>
      <c r="E301" s="110"/>
      <c r="F301" s="111"/>
      <c r="G301" s="112"/>
      <c r="H301" s="128"/>
      <c r="I301" s="244"/>
      <c r="J301" s="247" t="str">
        <f>IF(OR(H301&lt;&gt;"",I301&lt;&gt;""),SUM($H$5:H301)-SUM($I$5:I301),"")</f>
        <v/>
      </c>
      <c r="K301" s="6"/>
      <c r="M301" s="69" t="str">
        <f>IFERROR(VLOOKUP(C301,'非計算元シート(支出)'!$C$7:$G$1506,5,FALSE),"")</f>
        <v/>
      </c>
    </row>
    <row r="302" spans="1:13" ht="15" customHeight="1" x14ac:dyDescent="0.4">
      <c r="A302" s="6"/>
      <c r="B302" s="1" t="str">
        <f>IF(F302="","",COUNTIF($F$5:F302,F302))</f>
        <v/>
      </c>
      <c r="C302" s="1" t="str">
        <f t="shared" si="4"/>
        <v/>
      </c>
      <c r="D302" s="10" t="str">
        <f>IF(E302="","",COUNTA($E$5:E302)-COUNTIFS($E$5:E302,"",$E$5:E302,""=""))</f>
        <v/>
      </c>
      <c r="E302" s="110"/>
      <c r="F302" s="111"/>
      <c r="G302" s="112"/>
      <c r="H302" s="128"/>
      <c r="I302" s="244"/>
      <c r="J302" s="247" t="str">
        <f>IF(OR(H302&lt;&gt;"",I302&lt;&gt;""),SUM($H$5:H302)-SUM($I$5:I302),"")</f>
        <v/>
      </c>
      <c r="K302" s="6"/>
      <c r="M302" s="69" t="str">
        <f>IFERROR(VLOOKUP(C302,'非計算元シート(支出)'!$C$7:$G$1506,5,FALSE),"")</f>
        <v/>
      </c>
    </row>
    <row r="303" spans="1:13" ht="15" customHeight="1" x14ac:dyDescent="0.4">
      <c r="A303" s="6"/>
      <c r="B303" s="1" t="str">
        <f>IF(F303="","",COUNTIF($F$5:F303,F303))</f>
        <v/>
      </c>
      <c r="C303" s="1" t="str">
        <f t="shared" si="4"/>
        <v/>
      </c>
      <c r="D303" s="10" t="str">
        <f>IF(E303="","",COUNTA($E$5:E303)-COUNTIFS($E$5:E303,"",$E$5:E303,""=""))</f>
        <v/>
      </c>
      <c r="E303" s="110"/>
      <c r="F303" s="111"/>
      <c r="G303" s="112"/>
      <c r="H303" s="128"/>
      <c r="I303" s="244"/>
      <c r="J303" s="247" t="str">
        <f>IF(OR(H303&lt;&gt;"",I303&lt;&gt;""),SUM($H$5:H303)-SUM($I$5:I303),"")</f>
        <v/>
      </c>
      <c r="K303" s="6"/>
      <c r="M303" s="69" t="str">
        <f>IFERROR(VLOOKUP(C303,'非計算元シート(支出)'!$C$7:$G$1506,5,FALSE),"")</f>
        <v/>
      </c>
    </row>
    <row r="304" spans="1:13" ht="15" customHeight="1" thickBot="1" x14ac:dyDescent="0.45">
      <c r="A304" s="6"/>
      <c r="B304" s="1" t="str">
        <f>IF(F304="","",COUNTIF($F$5:F304,F304))</f>
        <v/>
      </c>
      <c r="C304" s="1" t="str">
        <f t="shared" si="4"/>
        <v/>
      </c>
      <c r="D304" s="41" t="str">
        <f>IF(E304="","",COUNTA($E$5:E304)-COUNTIFS($E$5:E304,"",$E$5:E304,""=""))</f>
        <v/>
      </c>
      <c r="E304" s="113"/>
      <c r="F304" s="114"/>
      <c r="G304" s="115"/>
      <c r="H304" s="129"/>
      <c r="I304" s="245"/>
      <c r="J304" s="248" t="str">
        <f>IF(OR(H304&lt;&gt;"",I304&lt;&gt;""),SUM($H$5:H304)-SUM($I$5:I304),"")</f>
        <v/>
      </c>
      <c r="K304" s="6"/>
      <c r="M304" s="69" t="str">
        <f>IFERROR(VLOOKUP(C304,'非計算元シート(支出)'!$C$7:$G$1506,5,FALSE),"")</f>
        <v/>
      </c>
    </row>
    <row r="305" spans="1:11" ht="15" thickBot="1" x14ac:dyDescent="0.45">
      <c r="A305" s="6"/>
      <c r="D305" s="6"/>
      <c r="E305" s="87"/>
      <c r="F305" s="6"/>
      <c r="G305" s="40" t="s">
        <v>44</v>
      </c>
      <c r="H305" s="130">
        <f>SUM(H5:H304)</f>
        <v>0</v>
      </c>
      <c r="I305" s="242">
        <f>SUM(I5:I304)</f>
        <v>0</v>
      </c>
      <c r="J305" s="86"/>
      <c r="K305" s="6"/>
    </row>
  </sheetData>
  <sheetProtection sheet="1" objects="1" scenarios="1" formatRows="0"/>
  <autoFilter ref="D4:J305" xr:uid="{9B621670-157C-465F-840E-D07768B39BDB}"/>
  <phoneticPr fontId="2"/>
  <conditionalFormatting sqref="H5:J304">
    <cfRule type="cellIs" dxfId="4" priority="2" operator="lessThan">
      <formula>0</formula>
    </cfRule>
  </conditionalFormatting>
  <conditionalFormatting sqref="H305:I305">
    <cfRule type="cellIs" dxfId="3" priority="1" operator="lessThan">
      <formula>0</formula>
    </cfRule>
  </conditionalFormatting>
  <pageMargins left="0.59055118110236227" right="0.59055118110236227" top="0.59055118110236227" bottom="0.59055118110236227" header="0.31496062992125984" footer="0.31496062992125984"/>
  <pageSetup paperSize="9" scale="79" orientation="portrait" verticalDpi="0" r:id="rId1"/>
  <ignoredErrors>
    <ignoredError sqref="D5:D286 J7:J303 D287:D304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リストから科目を選択してください。_x000a_新たな科目を追加する場合は、シート【1 設定】で科目を追加してください。" xr:uid="{8E5A21E3-FDBD-4B07-9101-FA60F0AB6872}">
          <x14:formula1>
            <xm:f>OFFSET('1 設定'!$K$8,,,ROWS('1 設定'!$K$8:$K$34)-COUNTBLANK('1 設定'!$K$8:$K$34))</xm:f>
          </x14:formula1>
          <xm:sqref>F5:F304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05D33-28CF-4B98-83DB-E61C3CF730B4}">
  <sheetPr codeName="Sheet4"/>
  <dimension ref="A1:M105"/>
  <sheetViews>
    <sheetView view="pageBreakPreview" zoomScaleNormal="100" zoomScaleSheetLayoutView="100" workbookViewId="0">
      <selection activeCell="K2" sqref="K2"/>
    </sheetView>
  </sheetViews>
  <sheetFormatPr defaultRowHeight="14.25" x14ac:dyDescent="0.4"/>
  <cols>
    <col min="1" max="1" width="0.875" style="1" customWidth="1"/>
    <col min="2" max="2" width="15.625" style="1" hidden="1" customWidth="1"/>
    <col min="3" max="3" width="5.625" style="1" customWidth="1"/>
    <col min="4" max="4" width="9.625" style="1" customWidth="1"/>
    <col min="5" max="5" width="40.625" style="1" customWidth="1"/>
    <col min="6" max="7" width="12.625" style="1" customWidth="1"/>
    <col min="8" max="8" width="0.875" style="1" customWidth="1"/>
    <col min="9" max="10" width="1.625" style="1" customWidth="1"/>
    <col min="11" max="11" width="15.625" style="1" customWidth="1"/>
    <col min="12" max="12" width="1.625" style="1" customWidth="1"/>
    <col min="13" max="16384" width="9" style="1"/>
  </cols>
  <sheetData>
    <row r="1" spans="1:13" ht="9.9499999999999993" customHeight="1" x14ac:dyDescent="0.4">
      <c r="A1" s="6"/>
      <c r="B1" s="6"/>
      <c r="C1" s="6"/>
      <c r="D1" s="6"/>
      <c r="E1" s="6"/>
      <c r="F1" s="6"/>
      <c r="G1" s="6"/>
      <c r="H1" s="6"/>
    </row>
    <row r="2" spans="1:13" ht="16.5" x14ac:dyDescent="0.4">
      <c r="A2" s="6"/>
      <c r="B2" s="6"/>
      <c r="C2" s="135" t="str">
        <f>IF('1 設定'!D3="","",'1 設定'!D3)</f>
        <v/>
      </c>
      <c r="D2" s="136"/>
      <c r="E2" s="225" t="str">
        <f>'1 設定'!D2&amp;"　科目別出納簿"&amp;"（"&amp;K2&amp;"）"</f>
        <v>　科目別出納簿（）</v>
      </c>
      <c r="F2" s="225"/>
      <c r="G2" s="225"/>
      <c r="H2" s="85"/>
      <c r="J2" s="98"/>
      <c r="K2" s="151"/>
      <c r="M2" s="1" t="s">
        <v>43</v>
      </c>
    </row>
    <row r="3" spans="1:13" ht="9.9499999999999993" customHeight="1" thickBot="1" x14ac:dyDescent="0.45">
      <c r="A3" s="6"/>
      <c r="B3" s="6"/>
      <c r="C3" s="6"/>
      <c r="D3" s="6"/>
      <c r="E3" s="6"/>
      <c r="F3" s="6"/>
      <c r="G3" s="6"/>
      <c r="H3" s="6"/>
    </row>
    <row r="4" spans="1:13" ht="30" customHeight="1" thickBot="1" x14ac:dyDescent="0.45">
      <c r="A4" s="6"/>
      <c r="B4" s="70" t="s">
        <v>26</v>
      </c>
      <c r="C4" s="145"/>
      <c r="D4" s="146" t="s">
        <v>15</v>
      </c>
      <c r="E4" s="147" t="s">
        <v>17</v>
      </c>
      <c r="F4" s="210" t="str">
        <f>IF(K2="", "", IF(SUMPRODUCT(COUNTIF('1 設定'!C9:C18, K2)), "収　入", IF(SUMPRODUCT(COUNTIF('1 設定'!C22:C36, K2)), "支　出", "")))</f>
        <v/>
      </c>
      <c r="G4" s="148" t="s">
        <v>21</v>
      </c>
      <c r="H4" s="6"/>
    </row>
    <row r="5" spans="1:13" x14ac:dyDescent="0.4">
      <c r="A5" s="6"/>
      <c r="B5" s="1" t="str">
        <f t="shared" ref="B5:B36" si="0">CONCATENATE(C5,$K$2)</f>
        <v>1</v>
      </c>
      <c r="C5" s="137">
        <v>1</v>
      </c>
      <c r="D5" s="99" t="str">
        <f>IFERROR(VLOOKUP(B5,'2 出納簿(入力用)'!$C$5:$L$304,3,FALSE),"")</f>
        <v/>
      </c>
      <c r="E5" s="140" t="str">
        <f>IFERROR(VLOOKUP(B5,'2 出納簿(入力用)'!$C$5:$L$304,5,FALSE),"")</f>
        <v/>
      </c>
      <c r="F5" s="211" t="str">
        <f>IF(B5="", "", IFERROR(_xlfn.XLOOKUP(B5, '非計算元シート(収入)'!C7:C1006, '非計算元シート(収入)'!D7:D1006), IFERROR(_xlfn.XLOOKUP(B5, '非計算元シート(支出)'!C7:C1506, '非計算元シート(支出)'!D7:D1506), "")))</f>
        <v/>
      </c>
      <c r="G5" s="131" t="str">
        <f>IFERROR(F5,"")</f>
        <v/>
      </c>
      <c r="H5" s="6"/>
    </row>
    <row r="6" spans="1:13" x14ac:dyDescent="0.4">
      <c r="A6" s="6"/>
      <c r="B6" s="1" t="str">
        <f t="shared" si="0"/>
        <v>2</v>
      </c>
      <c r="C6" s="138">
        <v>2</v>
      </c>
      <c r="D6" s="100" t="str">
        <f>IFERROR(VLOOKUP(B6,'2 出納簿(入力用)'!$C$5:$L$304,3,FALSE),"")</f>
        <v/>
      </c>
      <c r="E6" s="141" t="str">
        <f>IFERROR(VLOOKUP(B6,'2 出納簿(入力用)'!$C$5:$L$304,5,FALSE),"")</f>
        <v/>
      </c>
      <c r="F6" s="212" t="str">
        <f>IF(B6="", "", IFERROR(_xlfn.XLOOKUP(B6, '非計算元シート(収入)'!C7:C1006, '非計算元シート(収入)'!D7:D1006), IFERROR(_xlfn.XLOOKUP(B6, '非計算元シート(支出)'!C7:C1506, '非計算元シート(支出)'!D7:D1506), "")))</f>
        <v/>
      </c>
      <c r="G6" s="132" t="str">
        <f t="shared" ref="G6:G37" si="1">IFERROR(G5+F6,"")</f>
        <v/>
      </c>
      <c r="H6" s="6"/>
    </row>
    <row r="7" spans="1:13" x14ac:dyDescent="0.4">
      <c r="A7" s="6"/>
      <c r="B7" s="1" t="str">
        <f t="shared" si="0"/>
        <v>3</v>
      </c>
      <c r="C7" s="138">
        <v>3</v>
      </c>
      <c r="D7" s="100" t="str">
        <f>IFERROR(VLOOKUP(B7,'2 出納簿(入力用)'!$C$5:$L$304,3,FALSE),"")</f>
        <v/>
      </c>
      <c r="E7" s="141" t="str">
        <f>IFERROR(VLOOKUP(B7,'2 出納簿(入力用)'!$C$5:$L$304,5,FALSE),"")</f>
        <v/>
      </c>
      <c r="F7" s="212" t="str">
        <f>IF(B7="", "", IFERROR(_xlfn.XLOOKUP(B7, '非計算元シート(収入)'!C8:C1007, '非計算元シート(収入)'!D8:D1007), IFERROR(_xlfn.XLOOKUP(B7, '非計算元シート(支出)'!C8:C1507, '非計算元シート(支出)'!D8:D1507), "")))</f>
        <v/>
      </c>
      <c r="G7" s="132" t="str">
        <f t="shared" si="1"/>
        <v/>
      </c>
      <c r="H7" s="6"/>
    </row>
    <row r="8" spans="1:13" x14ac:dyDescent="0.4">
      <c r="A8" s="6"/>
      <c r="B8" s="1" t="str">
        <f t="shared" si="0"/>
        <v>4</v>
      </c>
      <c r="C8" s="138">
        <v>4</v>
      </c>
      <c r="D8" s="100" t="str">
        <f>IFERROR(VLOOKUP(B8,'2 出納簿(入力用)'!$C$5:$L$304,3,FALSE),"")</f>
        <v/>
      </c>
      <c r="E8" s="141" t="str">
        <f>IFERROR(VLOOKUP(B8,'2 出納簿(入力用)'!$C$5:$L$304,5,FALSE),"")</f>
        <v/>
      </c>
      <c r="F8" s="212" t="str">
        <f>IF(B8="", "", IFERROR(_xlfn.XLOOKUP(B8, '非計算元シート(収入)'!C9:C1008, '非計算元シート(収入)'!D9:D1008), IFERROR(_xlfn.XLOOKUP(B8, '非計算元シート(支出)'!C9:C1508, '非計算元シート(支出)'!D9:D1508), "")))</f>
        <v/>
      </c>
      <c r="G8" s="132" t="str">
        <f t="shared" si="1"/>
        <v/>
      </c>
      <c r="H8" s="6"/>
    </row>
    <row r="9" spans="1:13" x14ac:dyDescent="0.4">
      <c r="A9" s="6"/>
      <c r="B9" s="1" t="str">
        <f t="shared" si="0"/>
        <v>5</v>
      </c>
      <c r="C9" s="138">
        <v>5</v>
      </c>
      <c r="D9" s="100" t="str">
        <f>IFERROR(VLOOKUP(B9,'2 出納簿(入力用)'!$C$5:$L$304,3,FALSE),"")</f>
        <v/>
      </c>
      <c r="E9" s="141" t="str">
        <f>IFERROR(VLOOKUP(B9,'2 出納簿(入力用)'!$C$5:$L$304,5,FALSE),"")</f>
        <v/>
      </c>
      <c r="F9" s="212" t="str">
        <f>IF(B9="", "", IFERROR(_xlfn.XLOOKUP(B9, '非計算元シート(収入)'!C10:C1009, '非計算元シート(収入)'!D10:D1009), IFERROR(_xlfn.XLOOKUP(B9, '非計算元シート(支出)'!C10:C1509, '非計算元シート(支出)'!D10:D1509), "")))</f>
        <v/>
      </c>
      <c r="G9" s="132" t="str">
        <f t="shared" si="1"/>
        <v/>
      </c>
      <c r="H9" s="6"/>
    </row>
    <row r="10" spans="1:13" x14ac:dyDescent="0.4">
      <c r="A10" s="6"/>
      <c r="B10" s="1" t="str">
        <f t="shared" si="0"/>
        <v>6</v>
      </c>
      <c r="C10" s="138">
        <v>6</v>
      </c>
      <c r="D10" s="100" t="str">
        <f>IFERROR(VLOOKUP(B10,'2 出納簿(入力用)'!$C$5:$L$304,3,FALSE),"")</f>
        <v/>
      </c>
      <c r="E10" s="141" t="str">
        <f>IFERROR(VLOOKUP(B10,'2 出納簿(入力用)'!$C$5:$L$304,5,FALSE),"")</f>
        <v/>
      </c>
      <c r="F10" s="212" t="str">
        <f>IF(B10="", "", IFERROR(_xlfn.XLOOKUP(B10, '非計算元シート(収入)'!C11:C1010, '非計算元シート(収入)'!D11:D1010), IFERROR(_xlfn.XLOOKUP(B10, '非計算元シート(支出)'!C11:C1510, '非計算元シート(支出)'!D11:D1510), "")))</f>
        <v/>
      </c>
      <c r="G10" s="132" t="str">
        <f t="shared" si="1"/>
        <v/>
      </c>
      <c r="H10" s="6"/>
    </row>
    <row r="11" spans="1:13" x14ac:dyDescent="0.4">
      <c r="A11" s="6"/>
      <c r="B11" s="1" t="str">
        <f t="shared" si="0"/>
        <v>7</v>
      </c>
      <c r="C11" s="138">
        <v>7</v>
      </c>
      <c r="D11" s="100" t="str">
        <f>IFERROR(VLOOKUP(B11,'2 出納簿(入力用)'!$C$5:$L$304,3,FALSE),"")</f>
        <v/>
      </c>
      <c r="E11" s="141" t="str">
        <f>IFERROR(VLOOKUP(B11,'2 出納簿(入力用)'!$C$5:$L$304,5,FALSE),"")</f>
        <v/>
      </c>
      <c r="F11" s="212" t="str">
        <f>IF(B11="", "", IFERROR(_xlfn.XLOOKUP(B11, '非計算元シート(収入)'!C12:C1011, '非計算元シート(収入)'!D12:D1011), IFERROR(_xlfn.XLOOKUP(B11, '非計算元シート(支出)'!C12:C1511, '非計算元シート(支出)'!D12:D1511), "")))</f>
        <v/>
      </c>
      <c r="G11" s="132" t="str">
        <f t="shared" si="1"/>
        <v/>
      </c>
      <c r="H11" s="6"/>
    </row>
    <row r="12" spans="1:13" x14ac:dyDescent="0.4">
      <c r="A12" s="6"/>
      <c r="B12" s="1" t="str">
        <f t="shared" si="0"/>
        <v>8</v>
      </c>
      <c r="C12" s="138">
        <v>8</v>
      </c>
      <c r="D12" s="100" t="str">
        <f>IFERROR(VLOOKUP(B12,'2 出納簿(入力用)'!$C$5:$L$304,3,FALSE),"")</f>
        <v/>
      </c>
      <c r="E12" s="141" t="str">
        <f>IFERROR(VLOOKUP(B12,'2 出納簿(入力用)'!$C$5:$L$304,5,FALSE),"")</f>
        <v/>
      </c>
      <c r="F12" s="212" t="str">
        <f>IF(B12="", "", IFERROR(_xlfn.XLOOKUP(B12, '非計算元シート(収入)'!C13:C1012, '非計算元シート(収入)'!D13:D1012), IFERROR(_xlfn.XLOOKUP(B12, '非計算元シート(支出)'!C13:C1512, '非計算元シート(支出)'!D13:D1512), "")))</f>
        <v/>
      </c>
      <c r="G12" s="132" t="str">
        <f t="shared" si="1"/>
        <v/>
      </c>
      <c r="H12" s="6"/>
    </row>
    <row r="13" spans="1:13" x14ac:dyDescent="0.4">
      <c r="A13" s="6"/>
      <c r="B13" s="1" t="str">
        <f t="shared" si="0"/>
        <v>9</v>
      </c>
      <c r="C13" s="138">
        <v>9</v>
      </c>
      <c r="D13" s="100" t="str">
        <f>IFERROR(VLOOKUP(B13,'2 出納簿(入力用)'!$C$5:$L$304,3,FALSE),"")</f>
        <v/>
      </c>
      <c r="E13" s="141" t="str">
        <f>IFERROR(VLOOKUP(B13,'2 出納簿(入力用)'!$C$5:$L$304,5,FALSE),"")</f>
        <v/>
      </c>
      <c r="F13" s="212" t="str">
        <f>IF(B13="", "", IFERROR(_xlfn.XLOOKUP(B13, '非計算元シート(収入)'!C14:C1013, '非計算元シート(収入)'!D14:D1013), IFERROR(_xlfn.XLOOKUP(B13, '非計算元シート(支出)'!C14:C1513, '非計算元シート(支出)'!D14:D1513), "")))</f>
        <v/>
      </c>
      <c r="G13" s="132" t="str">
        <f t="shared" si="1"/>
        <v/>
      </c>
      <c r="H13" s="6"/>
    </row>
    <row r="14" spans="1:13" x14ac:dyDescent="0.4">
      <c r="A14" s="6"/>
      <c r="B14" s="1" t="str">
        <f t="shared" si="0"/>
        <v>10</v>
      </c>
      <c r="C14" s="138">
        <v>10</v>
      </c>
      <c r="D14" s="100" t="str">
        <f>IFERROR(VLOOKUP(B14,'2 出納簿(入力用)'!$C$5:$L$304,3,FALSE),"")</f>
        <v/>
      </c>
      <c r="E14" s="141" t="str">
        <f>IFERROR(VLOOKUP(B14,'2 出納簿(入力用)'!$C$5:$L$304,5,FALSE),"")</f>
        <v/>
      </c>
      <c r="F14" s="212" t="str">
        <f>IF(B14="", "", IFERROR(_xlfn.XLOOKUP(B14, '非計算元シート(収入)'!C15:C1014, '非計算元シート(収入)'!D15:D1014), IFERROR(_xlfn.XLOOKUP(B14, '非計算元シート(支出)'!C15:C1514, '非計算元シート(支出)'!D15:D1514), "")))</f>
        <v/>
      </c>
      <c r="G14" s="132" t="str">
        <f t="shared" si="1"/>
        <v/>
      </c>
      <c r="H14" s="6"/>
    </row>
    <row r="15" spans="1:13" x14ac:dyDescent="0.4">
      <c r="A15" s="6"/>
      <c r="B15" s="1" t="str">
        <f t="shared" si="0"/>
        <v>11</v>
      </c>
      <c r="C15" s="138">
        <v>11</v>
      </c>
      <c r="D15" s="100" t="str">
        <f>IFERROR(VLOOKUP(B15,'2 出納簿(入力用)'!$C$5:$L$304,3,FALSE),"")</f>
        <v/>
      </c>
      <c r="E15" s="141" t="str">
        <f>IFERROR(VLOOKUP(B15,'2 出納簿(入力用)'!$C$5:$L$304,5,FALSE),"")</f>
        <v/>
      </c>
      <c r="F15" s="212" t="str">
        <f>IF(B15="", "", IFERROR(_xlfn.XLOOKUP(B15, '非計算元シート(収入)'!C16:C1015, '非計算元シート(収入)'!D16:D1015), IFERROR(_xlfn.XLOOKUP(B15, '非計算元シート(支出)'!C16:C1515, '非計算元シート(支出)'!D16:D1515), "")))</f>
        <v/>
      </c>
      <c r="G15" s="132" t="str">
        <f t="shared" si="1"/>
        <v/>
      </c>
      <c r="H15" s="6"/>
    </row>
    <row r="16" spans="1:13" x14ac:dyDescent="0.4">
      <c r="A16" s="6"/>
      <c r="B16" s="1" t="str">
        <f t="shared" si="0"/>
        <v>12</v>
      </c>
      <c r="C16" s="138">
        <v>12</v>
      </c>
      <c r="D16" s="100" t="str">
        <f>IFERROR(VLOOKUP(B16,'2 出納簿(入力用)'!$C$5:$L$304,3,FALSE),"")</f>
        <v/>
      </c>
      <c r="E16" s="141" t="str">
        <f>IFERROR(VLOOKUP(B16,'2 出納簿(入力用)'!$C$5:$L$304,5,FALSE),"")</f>
        <v/>
      </c>
      <c r="F16" s="212" t="str">
        <f>IF(B16="", "", IFERROR(_xlfn.XLOOKUP(B16, '非計算元シート(収入)'!C17:C1016, '非計算元シート(収入)'!D17:D1016), IFERROR(_xlfn.XLOOKUP(B16, '非計算元シート(支出)'!C17:C1516, '非計算元シート(支出)'!D17:D1516), "")))</f>
        <v/>
      </c>
      <c r="G16" s="132" t="str">
        <f t="shared" si="1"/>
        <v/>
      </c>
      <c r="H16" s="6"/>
    </row>
    <row r="17" spans="1:8" x14ac:dyDescent="0.4">
      <c r="A17" s="6"/>
      <c r="B17" s="1" t="str">
        <f t="shared" si="0"/>
        <v>13</v>
      </c>
      <c r="C17" s="138">
        <v>13</v>
      </c>
      <c r="D17" s="100" t="str">
        <f>IFERROR(VLOOKUP(B17,'2 出納簿(入力用)'!$C$5:$L$304,3,FALSE),"")</f>
        <v/>
      </c>
      <c r="E17" s="141" t="str">
        <f>IFERROR(VLOOKUP(B17,'2 出納簿(入力用)'!$C$5:$L$304,5,FALSE),"")</f>
        <v/>
      </c>
      <c r="F17" s="212" t="str">
        <f>IF(B17="", "", IFERROR(_xlfn.XLOOKUP(B17, '非計算元シート(収入)'!C18:C1017, '非計算元シート(収入)'!D18:D1017), IFERROR(_xlfn.XLOOKUP(B17, '非計算元シート(支出)'!C18:C1517, '非計算元シート(支出)'!D18:D1517), "")))</f>
        <v/>
      </c>
      <c r="G17" s="132" t="str">
        <f t="shared" si="1"/>
        <v/>
      </c>
      <c r="H17" s="6"/>
    </row>
    <row r="18" spans="1:8" x14ac:dyDescent="0.4">
      <c r="A18" s="6"/>
      <c r="B18" s="1" t="str">
        <f t="shared" si="0"/>
        <v>14</v>
      </c>
      <c r="C18" s="138">
        <v>14</v>
      </c>
      <c r="D18" s="100" t="str">
        <f>IFERROR(VLOOKUP(B18,'2 出納簿(入力用)'!$C$5:$L$304,3,FALSE),"")</f>
        <v/>
      </c>
      <c r="E18" s="141" t="str">
        <f>IFERROR(VLOOKUP(B18,'2 出納簿(入力用)'!$C$5:$L$304,5,FALSE),"")</f>
        <v/>
      </c>
      <c r="F18" s="212" t="str">
        <f>IF(B18="", "", IFERROR(_xlfn.XLOOKUP(B18, '非計算元シート(収入)'!C19:C1018, '非計算元シート(収入)'!D19:D1018), IFERROR(_xlfn.XLOOKUP(B18, '非計算元シート(支出)'!C19:C1518, '非計算元シート(支出)'!D19:D1518), "")))</f>
        <v/>
      </c>
      <c r="G18" s="132" t="str">
        <f t="shared" si="1"/>
        <v/>
      </c>
      <c r="H18" s="6"/>
    </row>
    <row r="19" spans="1:8" x14ac:dyDescent="0.4">
      <c r="A19" s="6"/>
      <c r="B19" s="1" t="str">
        <f t="shared" si="0"/>
        <v>15</v>
      </c>
      <c r="C19" s="138">
        <v>15</v>
      </c>
      <c r="D19" s="100" t="str">
        <f>IFERROR(VLOOKUP(B19,'2 出納簿(入力用)'!$C$5:$L$304,3,FALSE),"")</f>
        <v/>
      </c>
      <c r="E19" s="141" t="str">
        <f>IFERROR(VLOOKUP(B19,'2 出納簿(入力用)'!$C$5:$L$304,5,FALSE),"")</f>
        <v/>
      </c>
      <c r="F19" s="212" t="str">
        <f>IF(B19="", "", IFERROR(_xlfn.XLOOKUP(B19, '非計算元シート(収入)'!C20:C1019, '非計算元シート(収入)'!D20:D1019), IFERROR(_xlfn.XLOOKUP(B19, '非計算元シート(支出)'!C20:C1519, '非計算元シート(支出)'!D20:D1519), "")))</f>
        <v/>
      </c>
      <c r="G19" s="132" t="str">
        <f t="shared" si="1"/>
        <v/>
      </c>
      <c r="H19" s="6"/>
    </row>
    <row r="20" spans="1:8" x14ac:dyDescent="0.4">
      <c r="A20" s="6"/>
      <c r="B20" s="1" t="str">
        <f t="shared" si="0"/>
        <v>16</v>
      </c>
      <c r="C20" s="138">
        <v>16</v>
      </c>
      <c r="D20" s="100" t="str">
        <f>IFERROR(VLOOKUP(B20,'2 出納簿(入力用)'!$C$5:$L$304,3,FALSE),"")</f>
        <v/>
      </c>
      <c r="E20" s="141" t="str">
        <f>IFERROR(VLOOKUP(B20,'2 出納簿(入力用)'!$C$5:$L$304,5,FALSE),"")</f>
        <v/>
      </c>
      <c r="F20" s="212" t="str">
        <f>IF(B20="", "", IFERROR(_xlfn.XLOOKUP(B20, '非計算元シート(収入)'!C21:C1020, '非計算元シート(収入)'!D21:D1020), IFERROR(_xlfn.XLOOKUP(B20, '非計算元シート(支出)'!C21:C1520, '非計算元シート(支出)'!D21:D1520), "")))</f>
        <v/>
      </c>
      <c r="G20" s="132" t="str">
        <f t="shared" si="1"/>
        <v/>
      </c>
      <c r="H20" s="6"/>
    </row>
    <row r="21" spans="1:8" x14ac:dyDescent="0.4">
      <c r="A21" s="6"/>
      <c r="B21" s="1" t="str">
        <f t="shared" si="0"/>
        <v>17</v>
      </c>
      <c r="C21" s="138">
        <v>17</v>
      </c>
      <c r="D21" s="100" t="str">
        <f>IFERROR(VLOOKUP(B21,'2 出納簿(入力用)'!$C$5:$L$304,3,FALSE),"")</f>
        <v/>
      </c>
      <c r="E21" s="141" t="str">
        <f>IFERROR(VLOOKUP(B21,'2 出納簿(入力用)'!$C$5:$L$304,5,FALSE),"")</f>
        <v/>
      </c>
      <c r="F21" s="212" t="str">
        <f>IF(B21="", "", IFERROR(_xlfn.XLOOKUP(B21, '非計算元シート(収入)'!C22:C1021, '非計算元シート(収入)'!D22:D1021), IFERROR(_xlfn.XLOOKUP(B21, '非計算元シート(支出)'!C22:C1521, '非計算元シート(支出)'!D22:D1521), "")))</f>
        <v/>
      </c>
      <c r="G21" s="132" t="str">
        <f t="shared" si="1"/>
        <v/>
      </c>
      <c r="H21" s="6"/>
    </row>
    <row r="22" spans="1:8" x14ac:dyDescent="0.4">
      <c r="A22" s="6"/>
      <c r="B22" s="1" t="str">
        <f t="shared" si="0"/>
        <v>18</v>
      </c>
      <c r="C22" s="138">
        <v>18</v>
      </c>
      <c r="D22" s="100" t="str">
        <f>IFERROR(VLOOKUP(B22,'2 出納簿(入力用)'!$C$5:$L$304,3,FALSE),"")</f>
        <v/>
      </c>
      <c r="E22" s="141" t="str">
        <f>IFERROR(VLOOKUP(B22,'2 出納簿(入力用)'!$C$5:$L$304,5,FALSE),"")</f>
        <v/>
      </c>
      <c r="F22" s="212" t="str">
        <f>IF(B22="", "", IFERROR(_xlfn.XLOOKUP(B22, '非計算元シート(収入)'!C23:C1022, '非計算元シート(収入)'!D23:D1022), IFERROR(_xlfn.XLOOKUP(B22, '非計算元シート(支出)'!C23:C1522, '非計算元シート(支出)'!D23:D1522), "")))</f>
        <v/>
      </c>
      <c r="G22" s="132" t="str">
        <f t="shared" si="1"/>
        <v/>
      </c>
      <c r="H22" s="6"/>
    </row>
    <row r="23" spans="1:8" x14ac:dyDescent="0.4">
      <c r="A23" s="6"/>
      <c r="B23" s="1" t="str">
        <f t="shared" si="0"/>
        <v>19</v>
      </c>
      <c r="C23" s="138">
        <v>19</v>
      </c>
      <c r="D23" s="100" t="str">
        <f>IFERROR(VLOOKUP(B23,'2 出納簿(入力用)'!$C$5:$L$304,3,FALSE),"")</f>
        <v/>
      </c>
      <c r="E23" s="141" t="str">
        <f>IFERROR(VLOOKUP(B23,'2 出納簿(入力用)'!$C$5:$L$304,5,FALSE),"")</f>
        <v/>
      </c>
      <c r="F23" s="212" t="str">
        <f>IF(B23="", "", IFERROR(_xlfn.XLOOKUP(B23, '非計算元シート(収入)'!C24:C1023, '非計算元シート(収入)'!D24:D1023), IFERROR(_xlfn.XLOOKUP(B23, '非計算元シート(支出)'!C24:C1523, '非計算元シート(支出)'!D24:D1523), "")))</f>
        <v/>
      </c>
      <c r="G23" s="132" t="str">
        <f t="shared" si="1"/>
        <v/>
      </c>
      <c r="H23" s="6"/>
    </row>
    <row r="24" spans="1:8" x14ac:dyDescent="0.4">
      <c r="A24" s="6"/>
      <c r="B24" s="1" t="str">
        <f t="shared" si="0"/>
        <v>20</v>
      </c>
      <c r="C24" s="138">
        <v>20</v>
      </c>
      <c r="D24" s="100" t="str">
        <f>IFERROR(VLOOKUP(B24,'2 出納簿(入力用)'!$C$5:$L$304,3,FALSE),"")</f>
        <v/>
      </c>
      <c r="E24" s="141" t="str">
        <f>IFERROR(VLOOKUP(B24,'2 出納簿(入力用)'!$C$5:$L$304,5,FALSE),"")</f>
        <v/>
      </c>
      <c r="F24" s="212" t="str">
        <f>IF(B24="", "", IFERROR(_xlfn.XLOOKUP(B24, '非計算元シート(収入)'!C25:C1024, '非計算元シート(収入)'!D25:D1024), IFERROR(_xlfn.XLOOKUP(B24, '非計算元シート(支出)'!C25:C1524, '非計算元シート(支出)'!D25:D1524), "")))</f>
        <v/>
      </c>
      <c r="G24" s="132" t="str">
        <f t="shared" si="1"/>
        <v/>
      </c>
      <c r="H24" s="6"/>
    </row>
    <row r="25" spans="1:8" x14ac:dyDescent="0.4">
      <c r="A25" s="6"/>
      <c r="B25" s="1" t="str">
        <f t="shared" si="0"/>
        <v>21</v>
      </c>
      <c r="C25" s="138">
        <v>21</v>
      </c>
      <c r="D25" s="100" t="str">
        <f>IFERROR(VLOOKUP(B25,'2 出納簿(入力用)'!$C$5:$L$304,3,FALSE),"")</f>
        <v/>
      </c>
      <c r="E25" s="141" t="str">
        <f>IFERROR(VLOOKUP(B25,'2 出納簿(入力用)'!$C$5:$L$304,5,FALSE),"")</f>
        <v/>
      </c>
      <c r="F25" s="212" t="str">
        <f>IF(B25="", "", IFERROR(_xlfn.XLOOKUP(B25, '非計算元シート(収入)'!C26:C1025, '非計算元シート(収入)'!D26:D1025), IFERROR(_xlfn.XLOOKUP(B25, '非計算元シート(支出)'!C26:C1525, '非計算元シート(支出)'!D26:D1525), "")))</f>
        <v/>
      </c>
      <c r="G25" s="132" t="str">
        <f t="shared" si="1"/>
        <v/>
      </c>
      <c r="H25" s="6"/>
    </row>
    <row r="26" spans="1:8" x14ac:dyDescent="0.4">
      <c r="A26" s="6"/>
      <c r="B26" s="1" t="str">
        <f t="shared" si="0"/>
        <v>22</v>
      </c>
      <c r="C26" s="138">
        <v>22</v>
      </c>
      <c r="D26" s="100" t="str">
        <f>IFERROR(VLOOKUP(B26,'2 出納簿(入力用)'!$C$5:$L$304,3,FALSE),"")</f>
        <v/>
      </c>
      <c r="E26" s="141" t="str">
        <f>IFERROR(VLOOKUP(B26,'2 出納簿(入力用)'!$C$5:$L$304,5,FALSE),"")</f>
        <v/>
      </c>
      <c r="F26" s="212" t="str">
        <f>IF(B26="", "", IFERROR(_xlfn.XLOOKUP(B26, '非計算元シート(収入)'!C27:C1026, '非計算元シート(収入)'!D27:D1026), IFERROR(_xlfn.XLOOKUP(B26, '非計算元シート(支出)'!C27:C1526, '非計算元シート(支出)'!D27:D1526), "")))</f>
        <v/>
      </c>
      <c r="G26" s="132" t="str">
        <f t="shared" si="1"/>
        <v/>
      </c>
      <c r="H26" s="6"/>
    </row>
    <row r="27" spans="1:8" x14ac:dyDescent="0.4">
      <c r="A27" s="6"/>
      <c r="B27" s="1" t="str">
        <f t="shared" si="0"/>
        <v>23</v>
      </c>
      <c r="C27" s="138">
        <v>23</v>
      </c>
      <c r="D27" s="100" t="str">
        <f>IFERROR(VLOOKUP(B27,'2 出納簿(入力用)'!$C$5:$L$304,3,FALSE),"")</f>
        <v/>
      </c>
      <c r="E27" s="141" t="str">
        <f>IFERROR(VLOOKUP(B27,'2 出納簿(入力用)'!$C$5:$L$304,5,FALSE),"")</f>
        <v/>
      </c>
      <c r="F27" s="212" t="str">
        <f>IF(B27="", "", IFERROR(_xlfn.XLOOKUP(B27, '非計算元シート(収入)'!C28:C1027, '非計算元シート(収入)'!D28:D1027), IFERROR(_xlfn.XLOOKUP(B27, '非計算元シート(支出)'!C28:C1527, '非計算元シート(支出)'!D28:D1527), "")))</f>
        <v/>
      </c>
      <c r="G27" s="132" t="str">
        <f t="shared" si="1"/>
        <v/>
      </c>
      <c r="H27" s="6"/>
    </row>
    <row r="28" spans="1:8" x14ac:dyDescent="0.4">
      <c r="A28" s="6"/>
      <c r="B28" s="1" t="str">
        <f t="shared" si="0"/>
        <v>24</v>
      </c>
      <c r="C28" s="138">
        <v>24</v>
      </c>
      <c r="D28" s="100" t="str">
        <f>IFERROR(VLOOKUP(B28,'2 出納簿(入力用)'!$C$5:$L$304,3,FALSE),"")</f>
        <v/>
      </c>
      <c r="E28" s="141" t="str">
        <f>IFERROR(VLOOKUP(B28,'2 出納簿(入力用)'!$C$5:$L$304,5,FALSE),"")</f>
        <v/>
      </c>
      <c r="F28" s="212" t="str">
        <f>IF(B28="", "", IFERROR(_xlfn.XLOOKUP(B28, '非計算元シート(収入)'!C29:C1028, '非計算元シート(収入)'!D29:D1028), IFERROR(_xlfn.XLOOKUP(B28, '非計算元シート(支出)'!C29:C1528, '非計算元シート(支出)'!D29:D1528), "")))</f>
        <v/>
      </c>
      <c r="G28" s="132" t="str">
        <f t="shared" si="1"/>
        <v/>
      </c>
      <c r="H28" s="6"/>
    </row>
    <row r="29" spans="1:8" x14ac:dyDescent="0.4">
      <c r="A29" s="6"/>
      <c r="B29" s="1" t="str">
        <f t="shared" si="0"/>
        <v>25</v>
      </c>
      <c r="C29" s="138">
        <v>25</v>
      </c>
      <c r="D29" s="100" t="str">
        <f>IFERROR(VLOOKUP(B29,'2 出納簿(入力用)'!$C$5:$L$304,3,FALSE),"")</f>
        <v/>
      </c>
      <c r="E29" s="141" t="str">
        <f>IFERROR(VLOOKUP(B29,'2 出納簿(入力用)'!$C$5:$L$304,5,FALSE),"")</f>
        <v/>
      </c>
      <c r="F29" s="212" t="str">
        <f>IF(B29="", "", IFERROR(_xlfn.XLOOKUP(B29, '非計算元シート(収入)'!C30:C1029, '非計算元シート(収入)'!D30:D1029), IFERROR(_xlfn.XLOOKUP(B29, '非計算元シート(支出)'!C30:C1529, '非計算元シート(支出)'!D30:D1529), "")))</f>
        <v/>
      </c>
      <c r="G29" s="132" t="str">
        <f t="shared" si="1"/>
        <v/>
      </c>
      <c r="H29" s="6"/>
    </row>
    <row r="30" spans="1:8" x14ac:dyDescent="0.4">
      <c r="A30" s="6"/>
      <c r="B30" s="1" t="str">
        <f t="shared" si="0"/>
        <v>26</v>
      </c>
      <c r="C30" s="138">
        <v>26</v>
      </c>
      <c r="D30" s="100" t="str">
        <f>IFERROR(VLOOKUP(B30,'2 出納簿(入力用)'!$C$5:$L$304,3,FALSE),"")</f>
        <v/>
      </c>
      <c r="E30" s="141" t="str">
        <f>IFERROR(VLOOKUP(B30,'2 出納簿(入力用)'!$C$5:$L$304,5,FALSE),"")</f>
        <v/>
      </c>
      <c r="F30" s="212" t="str">
        <f>IF(B30="", "", IFERROR(_xlfn.XLOOKUP(B30, '非計算元シート(収入)'!C31:C1030, '非計算元シート(収入)'!D31:D1030), IFERROR(_xlfn.XLOOKUP(B30, '非計算元シート(支出)'!C31:C1530, '非計算元シート(支出)'!D31:D1530), "")))</f>
        <v/>
      </c>
      <c r="G30" s="132" t="str">
        <f t="shared" si="1"/>
        <v/>
      </c>
      <c r="H30" s="6"/>
    </row>
    <row r="31" spans="1:8" x14ac:dyDescent="0.4">
      <c r="A31" s="6"/>
      <c r="B31" s="1" t="str">
        <f t="shared" si="0"/>
        <v>27</v>
      </c>
      <c r="C31" s="138">
        <v>27</v>
      </c>
      <c r="D31" s="100" t="str">
        <f>IFERROR(VLOOKUP(B31,'2 出納簿(入力用)'!$C$5:$L$304,3,FALSE),"")</f>
        <v/>
      </c>
      <c r="E31" s="141" t="str">
        <f>IFERROR(VLOOKUP(B31,'2 出納簿(入力用)'!$C$5:$L$304,5,FALSE),"")</f>
        <v/>
      </c>
      <c r="F31" s="212" t="str">
        <f>IF(B31="", "", IFERROR(_xlfn.XLOOKUP(B31, '非計算元シート(収入)'!C32:C1031, '非計算元シート(収入)'!D32:D1031), IFERROR(_xlfn.XLOOKUP(B31, '非計算元シート(支出)'!C32:C1531, '非計算元シート(支出)'!D32:D1531), "")))</f>
        <v/>
      </c>
      <c r="G31" s="132" t="str">
        <f t="shared" si="1"/>
        <v/>
      </c>
      <c r="H31" s="6"/>
    </row>
    <row r="32" spans="1:8" x14ac:dyDescent="0.4">
      <c r="A32" s="6"/>
      <c r="B32" s="1" t="str">
        <f t="shared" si="0"/>
        <v>28</v>
      </c>
      <c r="C32" s="138">
        <v>28</v>
      </c>
      <c r="D32" s="100" t="str">
        <f>IFERROR(VLOOKUP(B32,'2 出納簿(入力用)'!$C$5:$L$304,3,FALSE),"")</f>
        <v/>
      </c>
      <c r="E32" s="141" t="str">
        <f>IFERROR(VLOOKUP(B32,'2 出納簿(入力用)'!$C$5:$L$304,5,FALSE),"")</f>
        <v/>
      </c>
      <c r="F32" s="212" t="str">
        <f>IF(B32="", "", IFERROR(_xlfn.XLOOKUP(B32, '非計算元シート(収入)'!C33:C1032, '非計算元シート(収入)'!D33:D1032), IFERROR(_xlfn.XLOOKUP(B32, '非計算元シート(支出)'!C33:C1532, '非計算元シート(支出)'!D33:D1532), "")))</f>
        <v/>
      </c>
      <c r="G32" s="132" t="str">
        <f t="shared" si="1"/>
        <v/>
      </c>
      <c r="H32" s="6"/>
    </row>
    <row r="33" spans="1:8" x14ac:dyDescent="0.4">
      <c r="A33" s="6"/>
      <c r="B33" s="1" t="str">
        <f t="shared" si="0"/>
        <v>29</v>
      </c>
      <c r="C33" s="138">
        <v>29</v>
      </c>
      <c r="D33" s="100" t="str">
        <f>IFERROR(VLOOKUP(B33,'2 出納簿(入力用)'!$C$5:$L$304,3,FALSE),"")</f>
        <v/>
      </c>
      <c r="E33" s="141" t="str">
        <f>IFERROR(VLOOKUP(B33,'2 出納簿(入力用)'!$C$5:$L$304,5,FALSE),"")</f>
        <v/>
      </c>
      <c r="F33" s="212" t="str">
        <f>IF(B33="", "", IFERROR(_xlfn.XLOOKUP(B33, '非計算元シート(収入)'!C34:C1033, '非計算元シート(収入)'!D34:D1033), IFERROR(_xlfn.XLOOKUP(B33, '非計算元シート(支出)'!C34:C1533, '非計算元シート(支出)'!D34:D1533), "")))</f>
        <v/>
      </c>
      <c r="G33" s="132" t="str">
        <f t="shared" si="1"/>
        <v/>
      </c>
      <c r="H33" s="6"/>
    </row>
    <row r="34" spans="1:8" x14ac:dyDescent="0.4">
      <c r="A34" s="6"/>
      <c r="B34" s="1" t="str">
        <f t="shared" si="0"/>
        <v>30</v>
      </c>
      <c r="C34" s="138">
        <v>30</v>
      </c>
      <c r="D34" s="100" t="str">
        <f>IFERROR(VLOOKUP(B34,'2 出納簿(入力用)'!$C$5:$L$304,3,FALSE),"")</f>
        <v/>
      </c>
      <c r="E34" s="141" t="str">
        <f>IFERROR(VLOOKUP(B34,'2 出納簿(入力用)'!$C$5:$L$304,5,FALSE),"")</f>
        <v/>
      </c>
      <c r="F34" s="212" t="str">
        <f>IF(B34="", "", IFERROR(_xlfn.XLOOKUP(B34, '非計算元シート(収入)'!C35:C1034, '非計算元シート(収入)'!D35:D1034), IFERROR(_xlfn.XLOOKUP(B34, '非計算元シート(支出)'!C35:C1534, '非計算元シート(支出)'!D35:D1534), "")))</f>
        <v/>
      </c>
      <c r="G34" s="132" t="str">
        <f t="shared" si="1"/>
        <v/>
      </c>
      <c r="H34" s="6"/>
    </row>
    <row r="35" spans="1:8" x14ac:dyDescent="0.4">
      <c r="A35" s="6"/>
      <c r="B35" s="1" t="str">
        <f t="shared" si="0"/>
        <v>31</v>
      </c>
      <c r="C35" s="138">
        <v>31</v>
      </c>
      <c r="D35" s="100" t="str">
        <f>IFERROR(VLOOKUP(B35,'2 出納簿(入力用)'!$C$5:$L$304,3,FALSE),"")</f>
        <v/>
      </c>
      <c r="E35" s="141" t="str">
        <f>IFERROR(VLOOKUP(B35,'2 出納簿(入力用)'!$C$5:$L$304,5,FALSE),"")</f>
        <v/>
      </c>
      <c r="F35" s="212" t="str">
        <f>IF(B35="", "", IFERROR(_xlfn.XLOOKUP(B35, '非計算元シート(収入)'!C36:C1035, '非計算元シート(収入)'!D36:D1035), IFERROR(_xlfn.XLOOKUP(B35, '非計算元シート(支出)'!C36:C1535, '非計算元シート(支出)'!D36:D1535), "")))</f>
        <v/>
      </c>
      <c r="G35" s="132" t="str">
        <f t="shared" si="1"/>
        <v/>
      </c>
      <c r="H35" s="6"/>
    </row>
    <row r="36" spans="1:8" x14ac:dyDescent="0.4">
      <c r="A36" s="6"/>
      <c r="B36" s="1" t="str">
        <f t="shared" si="0"/>
        <v>32</v>
      </c>
      <c r="C36" s="138">
        <v>32</v>
      </c>
      <c r="D36" s="100" t="str">
        <f>IFERROR(VLOOKUP(B36,'2 出納簿(入力用)'!$C$5:$L$304,3,FALSE),"")</f>
        <v/>
      </c>
      <c r="E36" s="141" t="str">
        <f>IFERROR(VLOOKUP(B36,'2 出納簿(入力用)'!$C$5:$L$304,5,FALSE),"")</f>
        <v/>
      </c>
      <c r="F36" s="212" t="str">
        <f>IF(B36="", "", IFERROR(_xlfn.XLOOKUP(B36, '非計算元シート(収入)'!C37:C1036, '非計算元シート(収入)'!D37:D1036), IFERROR(_xlfn.XLOOKUP(B36, '非計算元シート(支出)'!C37:C1536, '非計算元シート(支出)'!D37:D1536), "")))</f>
        <v/>
      </c>
      <c r="G36" s="132" t="str">
        <f t="shared" si="1"/>
        <v/>
      </c>
      <c r="H36" s="6"/>
    </row>
    <row r="37" spans="1:8" x14ac:dyDescent="0.4">
      <c r="A37" s="6"/>
      <c r="B37" s="1" t="str">
        <f t="shared" ref="B37:B68" si="2">CONCATENATE(C37,$K$2)</f>
        <v>33</v>
      </c>
      <c r="C37" s="138">
        <v>33</v>
      </c>
      <c r="D37" s="100" t="str">
        <f>IFERROR(VLOOKUP(B37,'2 出納簿(入力用)'!$C$5:$L$304,3,FALSE),"")</f>
        <v/>
      </c>
      <c r="E37" s="141" t="str">
        <f>IFERROR(VLOOKUP(B37,'2 出納簿(入力用)'!$C$5:$L$304,5,FALSE),"")</f>
        <v/>
      </c>
      <c r="F37" s="212" t="str">
        <f>IF(B37="", "", IFERROR(_xlfn.XLOOKUP(B37, '非計算元シート(収入)'!C38:C1037, '非計算元シート(収入)'!D38:D1037), IFERROR(_xlfn.XLOOKUP(B37, '非計算元シート(支出)'!C38:C1537, '非計算元シート(支出)'!D38:D1537), "")))</f>
        <v/>
      </c>
      <c r="G37" s="132" t="str">
        <f t="shared" si="1"/>
        <v/>
      </c>
      <c r="H37" s="6"/>
    </row>
    <row r="38" spans="1:8" x14ac:dyDescent="0.4">
      <c r="A38" s="6"/>
      <c r="B38" s="1" t="str">
        <f t="shared" si="2"/>
        <v>34</v>
      </c>
      <c r="C38" s="138">
        <v>34</v>
      </c>
      <c r="D38" s="100" t="str">
        <f>IFERROR(VLOOKUP(B38,'2 出納簿(入力用)'!$C$5:$L$304,3,FALSE),"")</f>
        <v/>
      </c>
      <c r="E38" s="141" t="str">
        <f>IFERROR(VLOOKUP(B38,'2 出納簿(入力用)'!$C$5:$L$304,5,FALSE),"")</f>
        <v/>
      </c>
      <c r="F38" s="212" t="str">
        <f>IF(B38="", "", IFERROR(_xlfn.XLOOKUP(B38, '非計算元シート(収入)'!C39:C1038, '非計算元シート(収入)'!D39:D1038), IFERROR(_xlfn.XLOOKUP(B38, '非計算元シート(支出)'!C39:C1538, '非計算元シート(支出)'!D39:D1538), "")))</f>
        <v/>
      </c>
      <c r="G38" s="132" t="str">
        <f t="shared" ref="G38:G69" si="3">IFERROR(G37+F38,"")</f>
        <v/>
      </c>
      <c r="H38" s="6"/>
    </row>
    <row r="39" spans="1:8" x14ac:dyDescent="0.4">
      <c r="A39" s="6"/>
      <c r="B39" s="1" t="str">
        <f t="shared" si="2"/>
        <v>35</v>
      </c>
      <c r="C39" s="138">
        <v>35</v>
      </c>
      <c r="D39" s="100" t="str">
        <f>IFERROR(VLOOKUP(B39,'2 出納簿(入力用)'!$C$5:$L$304,3,FALSE),"")</f>
        <v/>
      </c>
      <c r="E39" s="141" t="str">
        <f>IFERROR(VLOOKUP(B39,'2 出納簿(入力用)'!$C$5:$L$304,5,FALSE),"")</f>
        <v/>
      </c>
      <c r="F39" s="212" t="str">
        <f>IF(B39="", "", IFERROR(_xlfn.XLOOKUP(B39, '非計算元シート(収入)'!C40:C1039, '非計算元シート(収入)'!D40:D1039), IFERROR(_xlfn.XLOOKUP(B39, '非計算元シート(支出)'!C40:C1539, '非計算元シート(支出)'!D40:D1539), "")))</f>
        <v/>
      </c>
      <c r="G39" s="132" t="str">
        <f t="shared" si="3"/>
        <v/>
      </c>
      <c r="H39" s="6"/>
    </row>
    <row r="40" spans="1:8" x14ac:dyDescent="0.4">
      <c r="A40" s="6"/>
      <c r="B40" s="1" t="str">
        <f t="shared" si="2"/>
        <v>36</v>
      </c>
      <c r="C40" s="138">
        <v>36</v>
      </c>
      <c r="D40" s="100" t="str">
        <f>IFERROR(VLOOKUP(B40,'2 出納簿(入力用)'!$C$5:$L$304,3,FALSE),"")</f>
        <v/>
      </c>
      <c r="E40" s="141" t="str">
        <f>IFERROR(VLOOKUP(B40,'2 出納簿(入力用)'!$C$5:$L$304,5,FALSE),"")</f>
        <v/>
      </c>
      <c r="F40" s="212" t="str">
        <f>IF(B40="", "", IFERROR(_xlfn.XLOOKUP(B40, '非計算元シート(収入)'!C41:C1040, '非計算元シート(収入)'!D41:D1040), IFERROR(_xlfn.XLOOKUP(B40, '非計算元シート(支出)'!C41:C1540, '非計算元シート(支出)'!D41:D1540), "")))</f>
        <v/>
      </c>
      <c r="G40" s="132" t="str">
        <f t="shared" si="3"/>
        <v/>
      </c>
      <c r="H40" s="6"/>
    </row>
    <row r="41" spans="1:8" x14ac:dyDescent="0.4">
      <c r="A41" s="6"/>
      <c r="B41" s="1" t="str">
        <f t="shared" si="2"/>
        <v>37</v>
      </c>
      <c r="C41" s="138">
        <v>37</v>
      </c>
      <c r="D41" s="100" t="str">
        <f>IFERROR(VLOOKUP(B41,'2 出納簿(入力用)'!$C$5:$L$304,3,FALSE),"")</f>
        <v/>
      </c>
      <c r="E41" s="141" t="str">
        <f>IFERROR(VLOOKUP(B41,'2 出納簿(入力用)'!$C$5:$L$304,5,FALSE),"")</f>
        <v/>
      </c>
      <c r="F41" s="212" t="str">
        <f>IF(B41="", "", IFERROR(_xlfn.XLOOKUP(B41, '非計算元シート(収入)'!C42:C1041, '非計算元シート(収入)'!D42:D1041), IFERROR(_xlfn.XLOOKUP(B41, '非計算元シート(支出)'!C42:C1541, '非計算元シート(支出)'!D42:D1541), "")))</f>
        <v/>
      </c>
      <c r="G41" s="132" t="str">
        <f t="shared" si="3"/>
        <v/>
      </c>
      <c r="H41" s="6"/>
    </row>
    <row r="42" spans="1:8" x14ac:dyDescent="0.4">
      <c r="A42" s="6"/>
      <c r="B42" s="1" t="str">
        <f t="shared" si="2"/>
        <v>38</v>
      </c>
      <c r="C42" s="138">
        <v>38</v>
      </c>
      <c r="D42" s="100" t="str">
        <f>IFERROR(VLOOKUP(B42,'2 出納簿(入力用)'!$C$5:$L$304,3,FALSE),"")</f>
        <v/>
      </c>
      <c r="E42" s="141" t="str">
        <f>IFERROR(VLOOKUP(B42,'2 出納簿(入力用)'!$C$5:$L$304,5,FALSE),"")</f>
        <v/>
      </c>
      <c r="F42" s="212" t="str">
        <f>IF(B42="", "", IFERROR(_xlfn.XLOOKUP(B42, '非計算元シート(収入)'!C43:C1042, '非計算元シート(収入)'!D43:D1042), IFERROR(_xlfn.XLOOKUP(B42, '非計算元シート(支出)'!C43:C1542, '非計算元シート(支出)'!D43:D1542), "")))</f>
        <v/>
      </c>
      <c r="G42" s="132" t="str">
        <f t="shared" si="3"/>
        <v/>
      </c>
      <c r="H42" s="6"/>
    </row>
    <row r="43" spans="1:8" x14ac:dyDescent="0.4">
      <c r="A43" s="6"/>
      <c r="B43" s="1" t="str">
        <f t="shared" si="2"/>
        <v>39</v>
      </c>
      <c r="C43" s="138">
        <v>39</v>
      </c>
      <c r="D43" s="100" t="str">
        <f>IFERROR(VLOOKUP(B43,'2 出納簿(入力用)'!$C$5:$L$304,3,FALSE),"")</f>
        <v/>
      </c>
      <c r="E43" s="141" t="str">
        <f>IFERROR(VLOOKUP(B43,'2 出納簿(入力用)'!$C$5:$L$304,5,FALSE),"")</f>
        <v/>
      </c>
      <c r="F43" s="212" t="str">
        <f>IF(B43="", "", IFERROR(_xlfn.XLOOKUP(B43, '非計算元シート(収入)'!C44:C1043, '非計算元シート(収入)'!D44:D1043), IFERROR(_xlfn.XLOOKUP(B43, '非計算元シート(支出)'!C44:C1543, '非計算元シート(支出)'!D44:D1543), "")))</f>
        <v/>
      </c>
      <c r="G43" s="132" t="str">
        <f t="shared" si="3"/>
        <v/>
      </c>
      <c r="H43" s="6"/>
    </row>
    <row r="44" spans="1:8" x14ac:dyDescent="0.4">
      <c r="A44" s="6"/>
      <c r="B44" s="1" t="str">
        <f t="shared" si="2"/>
        <v>40</v>
      </c>
      <c r="C44" s="138">
        <v>40</v>
      </c>
      <c r="D44" s="100" t="str">
        <f>IFERROR(VLOOKUP(B44,'2 出納簿(入力用)'!$C$5:$L$304,3,FALSE),"")</f>
        <v/>
      </c>
      <c r="E44" s="141" t="str">
        <f>IFERROR(VLOOKUP(B44,'2 出納簿(入力用)'!$C$5:$L$304,5,FALSE),"")</f>
        <v/>
      </c>
      <c r="F44" s="212" t="str">
        <f>IF(B44="", "", IFERROR(_xlfn.XLOOKUP(B44, '非計算元シート(収入)'!C45:C1044, '非計算元シート(収入)'!D45:D1044), IFERROR(_xlfn.XLOOKUP(B44, '非計算元シート(支出)'!C45:C1544, '非計算元シート(支出)'!D45:D1544), "")))</f>
        <v/>
      </c>
      <c r="G44" s="132" t="str">
        <f t="shared" si="3"/>
        <v/>
      </c>
      <c r="H44" s="6"/>
    </row>
    <row r="45" spans="1:8" x14ac:dyDescent="0.4">
      <c r="A45" s="6"/>
      <c r="B45" s="1" t="str">
        <f t="shared" si="2"/>
        <v>41</v>
      </c>
      <c r="C45" s="138">
        <v>41</v>
      </c>
      <c r="D45" s="100" t="str">
        <f>IFERROR(VLOOKUP(B45,'2 出納簿(入力用)'!$C$5:$L$304,3,FALSE),"")</f>
        <v/>
      </c>
      <c r="E45" s="141" t="str">
        <f>IFERROR(VLOOKUP(B45,'2 出納簿(入力用)'!$C$5:$L$304,5,FALSE),"")</f>
        <v/>
      </c>
      <c r="F45" s="212" t="str">
        <f>IF(B45="", "", IFERROR(_xlfn.XLOOKUP(B45, '非計算元シート(収入)'!C46:C1045, '非計算元シート(収入)'!D46:D1045), IFERROR(_xlfn.XLOOKUP(B45, '非計算元シート(支出)'!C46:C1545, '非計算元シート(支出)'!D46:D1545), "")))</f>
        <v/>
      </c>
      <c r="G45" s="132" t="str">
        <f t="shared" si="3"/>
        <v/>
      </c>
      <c r="H45" s="6"/>
    </row>
    <row r="46" spans="1:8" x14ac:dyDescent="0.4">
      <c r="A46" s="6"/>
      <c r="B46" s="1" t="str">
        <f t="shared" si="2"/>
        <v>42</v>
      </c>
      <c r="C46" s="138">
        <v>42</v>
      </c>
      <c r="D46" s="100" t="str">
        <f>IFERROR(VLOOKUP(B46,'2 出納簿(入力用)'!$C$5:$L$304,3,FALSE),"")</f>
        <v/>
      </c>
      <c r="E46" s="141" t="str">
        <f>IFERROR(VLOOKUP(B46,'2 出納簿(入力用)'!$C$5:$L$304,5,FALSE),"")</f>
        <v/>
      </c>
      <c r="F46" s="212" t="str">
        <f>IF(B46="", "", IFERROR(_xlfn.XLOOKUP(B46, '非計算元シート(収入)'!C47:C1046, '非計算元シート(収入)'!D47:D1046), IFERROR(_xlfn.XLOOKUP(B46, '非計算元シート(支出)'!C47:C1546, '非計算元シート(支出)'!D47:D1546), "")))</f>
        <v/>
      </c>
      <c r="G46" s="132" t="str">
        <f t="shared" si="3"/>
        <v/>
      </c>
      <c r="H46" s="6"/>
    </row>
    <row r="47" spans="1:8" x14ac:dyDescent="0.4">
      <c r="A47" s="6"/>
      <c r="B47" s="1" t="str">
        <f t="shared" si="2"/>
        <v>43</v>
      </c>
      <c r="C47" s="138">
        <v>43</v>
      </c>
      <c r="D47" s="100" t="str">
        <f>IFERROR(VLOOKUP(B47,'2 出納簿(入力用)'!$C$5:$L$304,3,FALSE),"")</f>
        <v/>
      </c>
      <c r="E47" s="141" t="str">
        <f>IFERROR(VLOOKUP(B47,'2 出納簿(入力用)'!$C$5:$L$304,5,FALSE),"")</f>
        <v/>
      </c>
      <c r="F47" s="212" t="str">
        <f>IF(B47="", "", IFERROR(_xlfn.XLOOKUP(B47, '非計算元シート(収入)'!C48:C1047, '非計算元シート(収入)'!D48:D1047), IFERROR(_xlfn.XLOOKUP(B47, '非計算元シート(支出)'!C48:C1547, '非計算元シート(支出)'!D48:D1547), "")))</f>
        <v/>
      </c>
      <c r="G47" s="132" t="str">
        <f t="shared" si="3"/>
        <v/>
      </c>
      <c r="H47" s="6"/>
    </row>
    <row r="48" spans="1:8" x14ac:dyDescent="0.4">
      <c r="A48" s="6"/>
      <c r="B48" s="1" t="str">
        <f t="shared" si="2"/>
        <v>44</v>
      </c>
      <c r="C48" s="138">
        <v>44</v>
      </c>
      <c r="D48" s="100" t="str">
        <f>IFERROR(VLOOKUP(B48,'2 出納簿(入力用)'!$C$5:$L$304,3,FALSE),"")</f>
        <v/>
      </c>
      <c r="E48" s="141" t="str">
        <f>IFERROR(VLOOKUP(B48,'2 出納簿(入力用)'!$C$5:$L$304,5,FALSE),"")</f>
        <v/>
      </c>
      <c r="F48" s="212" t="str">
        <f>IF(B48="", "", IFERROR(_xlfn.XLOOKUP(B48, '非計算元シート(収入)'!C49:C1048, '非計算元シート(収入)'!D49:D1048), IFERROR(_xlfn.XLOOKUP(B48, '非計算元シート(支出)'!C49:C1548, '非計算元シート(支出)'!D49:D1548), "")))</f>
        <v/>
      </c>
      <c r="G48" s="132" t="str">
        <f t="shared" si="3"/>
        <v/>
      </c>
      <c r="H48" s="6"/>
    </row>
    <row r="49" spans="1:8" x14ac:dyDescent="0.4">
      <c r="A49" s="6"/>
      <c r="B49" s="1" t="str">
        <f t="shared" si="2"/>
        <v>45</v>
      </c>
      <c r="C49" s="138">
        <v>45</v>
      </c>
      <c r="D49" s="100" t="str">
        <f>IFERROR(VLOOKUP(B49,'2 出納簿(入力用)'!$C$5:$L$304,3,FALSE),"")</f>
        <v/>
      </c>
      <c r="E49" s="141" t="str">
        <f>IFERROR(VLOOKUP(B49,'2 出納簿(入力用)'!$C$5:$L$304,5,FALSE),"")</f>
        <v/>
      </c>
      <c r="F49" s="212" t="str">
        <f>IF(B49="", "", IFERROR(_xlfn.XLOOKUP(B49, '非計算元シート(収入)'!C50:C1049, '非計算元シート(収入)'!D50:D1049), IFERROR(_xlfn.XLOOKUP(B49, '非計算元シート(支出)'!C50:C1549, '非計算元シート(支出)'!D50:D1549), "")))</f>
        <v/>
      </c>
      <c r="G49" s="132" t="str">
        <f t="shared" si="3"/>
        <v/>
      </c>
      <c r="H49" s="6"/>
    </row>
    <row r="50" spans="1:8" x14ac:dyDescent="0.4">
      <c r="A50" s="6"/>
      <c r="B50" s="1" t="str">
        <f t="shared" si="2"/>
        <v>46</v>
      </c>
      <c r="C50" s="138">
        <v>46</v>
      </c>
      <c r="D50" s="100" t="str">
        <f>IFERROR(VLOOKUP(B50,'2 出納簿(入力用)'!$C$5:$L$304,3,FALSE),"")</f>
        <v/>
      </c>
      <c r="E50" s="141" t="str">
        <f>IFERROR(VLOOKUP(B50,'2 出納簿(入力用)'!$C$5:$L$304,5,FALSE),"")</f>
        <v/>
      </c>
      <c r="F50" s="212" t="str">
        <f>IF(B50="", "", IFERROR(_xlfn.XLOOKUP(B50, '非計算元シート(収入)'!C51:C1050, '非計算元シート(収入)'!D51:D1050), IFERROR(_xlfn.XLOOKUP(B50, '非計算元シート(支出)'!C51:C1550, '非計算元シート(支出)'!D51:D1550), "")))</f>
        <v/>
      </c>
      <c r="G50" s="132" t="str">
        <f t="shared" si="3"/>
        <v/>
      </c>
      <c r="H50" s="6"/>
    </row>
    <row r="51" spans="1:8" x14ac:dyDescent="0.4">
      <c r="A51" s="6"/>
      <c r="B51" s="1" t="str">
        <f t="shared" si="2"/>
        <v>47</v>
      </c>
      <c r="C51" s="138">
        <v>47</v>
      </c>
      <c r="D51" s="100" t="str">
        <f>IFERROR(VLOOKUP(B51,'2 出納簿(入力用)'!$C$5:$L$304,3,FALSE),"")</f>
        <v/>
      </c>
      <c r="E51" s="141" t="str">
        <f>IFERROR(VLOOKUP(B51,'2 出納簿(入力用)'!$C$5:$L$304,5,FALSE),"")</f>
        <v/>
      </c>
      <c r="F51" s="212" t="str">
        <f>IF(B51="", "", IFERROR(_xlfn.XLOOKUP(B51, '非計算元シート(収入)'!C52:C1051, '非計算元シート(収入)'!D52:D1051), IFERROR(_xlfn.XLOOKUP(B51, '非計算元シート(支出)'!C52:C1551, '非計算元シート(支出)'!D52:D1551), "")))</f>
        <v/>
      </c>
      <c r="G51" s="132" t="str">
        <f t="shared" si="3"/>
        <v/>
      </c>
      <c r="H51" s="6"/>
    </row>
    <row r="52" spans="1:8" x14ac:dyDescent="0.4">
      <c r="A52" s="6"/>
      <c r="B52" s="1" t="str">
        <f t="shared" si="2"/>
        <v>48</v>
      </c>
      <c r="C52" s="138">
        <v>48</v>
      </c>
      <c r="D52" s="100" t="str">
        <f>IFERROR(VLOOKUP(B52,'2 出納簿(入力用)'!$C$5:$L$304,3,FALSE),"")</f>
        <v/>
      </c>
      <c r="E52" s="141" t="str">
        <f>IFERROR(VLOOKUP(B52,'2 出納簿(入力用)'!$C$5:$L$304,5,FALSE),"")</f>
        <v/>
      </c>
      <c r="F52" s="212" t="str">
        <f>IF(B52="", "", IFERROR(_xlfn.XLOOKUP(B52, '非計算元シート(収入)'!C53:C1052, '非計算元シート(収入)'!D53:D1052), IFERROR(_xlfn.XLOOKUP(B52, '非計算元シート(支出)'!C53:C1552, '非計算元シート(支出)'!D53:D1552), "")))</f>
        <v/>
      </c>
      <c r="G52" s="132" t="str">
        <f t="shared" si="3"/>
        <v/>
      </c>
      <c r="H52" s="6"/>
    </row>
    <row r="53" spans="1:8" x14ac:dyDescent="0.4">
      <c r="A53" s="6"/>
      <c r="B53" s="1" t="str">
        <f t="shared" si="2"/>
        <v>49</v>
      </c>
      <c r="C53" s="138">
        <v>49</v>
      </c>
      <c r="D53" s="100" t="str">
        <f>IFERROR(VLOOKUP(B53,'2 出納簿(入力用)'!$C$5:$L$304,3,FALSE),"")</f>
        <v/>
      </c>
      <c r="E53" s="141" t="str">
        <f>IFERROR(VLOOKUP(B53,'2 出納簿(入力用)'!$C$5:$L$304,5,FALSE),"")</f>
        <v/>
      </c>
      <c r="F53" s="212" t="str">
        <f>IF(B53="", "", IFERROR(_xlfn.XLOOKUP(B53, '非計算元シート(収入)'!C54:C1053, '非計算元シート(収入)'!D54:D1053), IFERROR(_xlfn.XLOOKUP(B53, '非計算元シート(支出)'!C54:C1553, '非計算元シート(支出)'!D54:D1553), "")))</f>
        <v/>
      </c>
      <c r="G53" s="132" t="str">
        <f t="shared" si="3"/>
        <v/>
      </c>
      <c r="H53" s="6"/>
    </row>
    <row r="54" spans="1:8" x14ac:dyDescent="0.4">
      <c r="A54" s="6"/>
      <c r="B54" s="1" t="str">
        <f t="shared" si="2"/>
        <v>50</v>
      </c>
      <c r="C54" s="138">
        <v>50</v>
      </c>
      <c r="D54" s="100" t="str">
        <f>IFERROR(VLOOKUP(B54,'2 出納簿(入力用)'!$C$5:$L$304,3,FALSE),"")</f>
        <v/>
      </c>
      <c r="E54" s="141" t="str">
        <f>IFERROR(VLOOKUP(B54,'2 出納簿(入力用)'!$C$5:$L$304,5,FALSE),"")</f>
        <v/>
      </c>
      <c r="F54" s="212" t="str">
        <f>IF(B54="", "", IFERROR(_xlfn.XLOOKUP(B54, '非計算元シート(収入)'!C55:C1054, '非計算元シート(収入)'!D55:D1054), IFERROR(_xlfn.XLOOKUP(B54, '非計算元シート(支出)'!C55:C1554, '非計算元シート(支出)'!D55:D1554), "")))</f>
        <v/>
      </c>
      <c r="G54" s="132" t="str">
        <f t="shared" si="3"/>
        <v/>
      </c>
      <c r="H54" s="6"/>
    </row>
    <row r="55" spans="1:8" x14ac:dyDescent="0.4">
      <c r="A55" s="6"/>
      <c r="B55" s="1" t="str">
        <f t="shared" si="2"/>
        <v>51</v>
      </c>
      <c r="C55" s="138">
        <v>51</v>
      </c>
      <c r="D55" s="100" t="str">
        <f>IFERROR(VLOOKUP(B55,'2 出納簿(入力用)'!$C$5:$L$304,3,FALSE),"")</f>
        <v/>
      </c>
      <c r="E55" s="141" t="str">
        <f>IFERROR(VLOOKUP(B55,'2 出納簿(入力用)'!$C$5:$L$304,5,FALSE),"")</f>
        <v/>
      </c>
      <c r="F55" s="212" t="str">
        <f>IF(B55="", "", IFERROR(_xlfn.XLOOKUP(B55, '非計算元シート(収入)'!C56:C1055, '非計算元シート(収入)'!D56:D1055), IFERROR(_xlfn.XLOOKUP(B55, '非計算元シート(支出)'!C56:C1555, '非計算元シート(支出)'!D56:D1555), "")))</f>
        <v/>
      </c>
      <c r="G55" s="132" t="str">
        <f t="shared" si="3"/>
        <v/>
      </c>
      <c r="H55" s="6"/>
    </row>
    <row r="56" spans="1:8" x14ac:dyDescent="0.4">
      <c r="A56" s="6"/>
      <c r="B56" s="1" t="str">
        <f t="shared" si="2"/>
        <v>52</v>
      </c>
      <c r="C56" s="138">
        <v>52</v>
      </c>
      <c r="D56" s="100" t="str">
        <f>IFERROR(VLOOKUP(B56,'2 出納簿(入力用)'!$C$5:$L$304,3,FALSE),"")</f>
        <v/>
      </c>
      <c r="E56" s="141" t="str">
        <f>IFERROR(VLOOKUP(B56,'2 出納簿(入力用)'!$C$5:$L$304,5,FALSE),"")</f>
        <v/>
      </c>
      <c r="F56" s="212" t="str">
        <f>IF(B56="", "", IFERROR(_xlfn.XLOOKUP(B56, '非計算元シート(収入)'!C57:C1056, '非計算元シート(収入)'!D57:D1056), IFERROR(_xlfn.XLOOKUP(B56, '非計算元シート(支出)'!C57:C1556, '非計算元シート(支出)'!D57:D1556), "")))</f>
        <v/>
      </c>
      <c r="G56" s="132" t="str">
        <f t="shared" si="3"/>
        <v/>
      </c>
      <c r="H56" s="6"/>
    </row>
    <row r="57" spans="1:8" x14ac:dyDescent="0.4">
      <c r="A57" s="6"/>
      <c r="B57" s="1" t="str">
        <f t="shared" si="2"/>
        <v>53</v>
      </c>
      <c r="C57" s="138">
        <v>53</v>
      </c>
      <c r="D57" s="100" t="str">
        <f>IFERROR(VLOOKUP(B57,'2 出納簿(入力用)'!$C$5:$L$304,3,FALSE),"")</f>
        <v/>
      </c>
      <c r="E57" s="141" t="str">
        <f>IFERROR(VLOOKUP(B57,'2 出納簿(入力用)'!$C$5:$L$304,5,FALSE),"")</f>
        <v/>
      </c>
      <c r="F57" s="212" t="str">
        <f>IF(B57="", "", IFERROR(_xlfn.XLOOKUP(B57, '非計算元シート(収入)'!C58:C1057, '非計算元シート(収入)'!D58:D1057), IFERROR(_xlfn.XLOOKUP(B57, '非計算元シート(支出)'!C58:C1557, '非計算元シート(支出)'!D58:D1557), "")))</f>
        <v/>
      </c>
      <c r="G57" s="132" t="str">
        <f t="shared" si="3"/>
        <v/>
      </c>
      <c r="H57" s="6"/>
    </row>
    <row r="58" spans="1:8" x14ac:dyDescent="0.4">
      <c r="A58" s="6"/>
      <c r="B58" s="1" t="str">
        <f t="shared" si="2"/>
        <v>54</v>
      </c>
      <c r="C58" s="138">
        <v>54</v>
      </c>
      <c r="D58" s="100" t="str">
        <f>IFERROR(VLOOKUP(B58,'2 出納簿(入力用)'!$C$5:$L$304,3,FALSE),"")</f>
        <v/>
      </c>
      <c r="E58" s="141" t="str">
        <f>IFERROR(VLOOKUP(B58,'2 出納簿(入力用)'!$C$5:$L$304,5,FALSE),"")</f>
        <v/>
      </c>
      <c r="F58" s="212" t="str">
        <f>IF(B58="", "", IFERROR(_xlfn.XLOOKUP(B58, '非計算元シート(収入)'!C59:C1058, '非計算元シート(収入)'!D59:D1058), IFERROR(_xlfn.XLOOKUP(B58, '非計算元シート(支出)'!C59:C1558, '非計算元シート(支出)'!D59:D1558), "")))</f>
        <v/>
      </c>
      <c r="G58" s="132" t="str">
        <f t="shared" si="3"/>
        <v/>
      </c>
      <c r="H58" s="6"/>
    </row>
    <row r="59" spans="1:8" x14ac:dyDescent="0.4">
      <c r="A59" s="6"/>
      <c r="B59" s="1" t="str">
        <f t="shared" si="2"/>
        <v>55</v>
      </c>
      <c r="C59" s="138">
        <v>55</v>
      </c>
      <c r="D59" s="100" t="str">
        <f>IFERROR(VLOOKUP(B59,'2 出納簿(入力用)'!$C$5:$L$304,3,FALSE),"")</f>
        <v/>
      </c>
      <c r="E59" s="141" t="str">
        <f>IFERROR(VLOOKUP(B59,'2 出納簿(入力用)'!$C$5:$L$304,5,FALSE),"")</f>
        <v/>
      </c>
      <c r="F59" s="212" t="str">
        <f>IF(B59="", "", IFERROR(_xlfn.XLOOKUP(B59, '非計算元シート(収入)'!C60:C1059, '非計算元シート(収入)'!D60:D1059), IFERROR(_xlfn.XLOOKUP(B59, '非計算元シート(支出)'!C60:C1559, '非計算元シート(支出)'!D60:D1559), "")))</f>
        <v/>
      </c>
      <c r="G59" s="132" t="str">
        <f t="shared" si="3"/>
        <v/>
      </c>
      <c r="H59" s="6"/>
    </row>
    <row r="60" spans="1:8" x14ac:dyDescent="0.4">
      <c r="A60" s="6"/>
      <c r="B60" s="1" t="str">
        <f t="shared" si="2"/>
        <v>56</v>
      </c>
      <c r="C60" s="138">
        <v>56</v>
      </c>
      <c r="D60" s="100" t="str">
        <f>IFERROR(VLOOKUP(B60,'2 出納簿(入力用)'!$C$5:$L$304,3,FALSE),"")</f>
        <v/>
      </c>
      <c r="E60" s="141" t="str">
        <f>IFERROR(VLOOKUP(B60,'2 出納簿(入力用)'!$C$5:$L$304,5,FALSE),"")</f>
        <v/>
      </c>
      <c r="F60" s="212" t="str">
        <f>IF(B60="", "", IFERROR(_xlfn.XLOOKUP(B60, '非計算元シート(収入)'!C61:C1060, '非計算元シート(収入)'!D61:D1060), IFERROR(_xlfn.XLOOKUP(B60, '非計算元シート(支出)'!C61:C1560, '非計算元シート(支出)'!D61:D1560), "")))</f>
        <v/>
      </c>
      <c r="G60" s="132" t="str">
        <f t="shared" si="3"/>
        <v/>
      </c>
      <c r="H60" s="6"/>
    </row>
    <row r="61" spans="1:8" x14ac:dyDescent="0.4">
      <c r="A61" s="6"/>
      <c r="B61" s="1" t="str">
        <f t="shared" si="2"/>
        <v>57</v>
      </c>
      <c r="C61" s="138">
        <v>57</v>
      </c>
      <c r="D61" s="100" t="str">
        <f>IFERROR(VLOOKUP(B61,'2 出納簿(入力用)'!$C$5:$L$304,3,FALSE),"")</f>
        <v/>
      </c>
      <c r="E61" s="141" t="str">
        <f>IFERROR(VLOOKUP(B61,'2 出納簿(入力用)'!$C$5:$L$304,5,FALSE),"")</f>
        <v/>
      </c>
      <c r="F61" s="212" t="str">
        <f>IF(B61="", "", IFERROR(_xlfn.XLOOKUP(B61, '非計算元シート(収入)'!C62:C1061, '非計算元シート(収入)'!D62:D1061), IFERROR(_xlfn.XLOOKUP(B61, '非計算元シート(支出)'!C62:C1561, '非計算元シート(支出)'!D62:D1561), "")))</f>
        <v/>
      </c>
      <c r="G61" s="132" t="str">
        <f t="shared" si="3"/>
        <v/>
      </c>
      <c r="H61" s="6"/>
    </row>
    <row r="62" spans="1:8" x14ac:dyDescent="0.4">
      <c r="A62" s="6"/>
      <c r="B62" s="1" t="str">
        <f t="shared" si="2"/>
        <v>58</v>
      </c>
      <c r="C62" s="138">
        <v>58</v>
      </c>
      <c r="D62" s="100" t="str">
        <f>IFERROR(VLOOKUP(B62,'2 出納簿(入力用)'!$C$5:$L$304,3,FALSE),"")</f>
        <v/>
      </c>
      <c r="E62" s="141" t="str">
        <f>IFERROR(VLOOKUP(B62,'2 出納簿(入力用)'!$C$5:$L$304,5,FALSE),"")</f>
        <v/>
      </c>
      <c r="F62" s="212" t="str">
        <f>IF(B62="", "", IFERROR(_xlfn.XLOOKUP(B62, '非計算元シート(収入)'!C63:C1062, '非計算元シート(収入)'!D63:D1062), IFERROR(_xlfn.XLOOKUP(B62, '非計算元シート(支出)'!C63:C1562, '非計算元シート(支出)'!D63:D1562), "")))</f>
        <v/>
      </c>
      <c r="G62" s="132" t="str">
        <f t="shared" si="3"/>
        <v/>
      </c>
      <c r="H62" s="6"/>
    </row>
    <row r="63" spans="1:8" x14ac:dyDescent="0.4">
      <c r="A63" s="6"/>
      <c r="B63" s="1" t="str">
        <f t="shared" si="2"/>
        <v>59</v>
      </c>
      <c r="C63" s="138">
        <v>59</v>
      </c>
      <c r="D63" s="100" t="str">
        <f>IFERROR(VLOOKUP(B63,'2 出納簿(入力用)'!$C$5:$L$304,3,FALSE),"")</f>
        <v/>
      </c>
      <c r="E63" s="141" t="str">
        <f>IFERROR(VLOOKUP(B63,'2 出納簿(入力用)'!$C$5:$L$304,5,FALSE),"")</f>
        <v/>
      </c>
      <c r="F63" s="212" t="str">
        <f>IF(B63="", "", IFERROR(_xlfn.XLOOKUP(B63, '非計算元シート(収入)'!C64:C1063, '非計算元シート(収入)'!D64:D1063), IFERROR(_xlfn.XLOOKUP(B63, '非計算元シート(支出)'!C64:C1563, '非計算元シート(支出)'!D64:D1563), "")))</f>
        <v/>
      </c>
      <c r="G63" s="132" t="str">
        <f t="shared" si="3"/>
        <v/>
      </c>
      <c r="H63" s="6"/>
    </row>
    <row r="64" spans="1:8" x14ac:dyDescent="0.4">
      <c r="A64" s="6"/>
      <c r="B64" s="1" t="str">
        <f t="shared" si="2"/>
        <v>60</v>
      </c>
      <c r="C64" s="138">
        <v>60</v>
      </c>
      <c r="D64" s="100" t="str">
        <f>IFERROR(VLOOKUP(B64,'2 出納簿(入力用)'!$C$5:$L$304,3,FALSE),"")</f>
        <v/>
      </c>
      <c r="E64" s="141" t="str">
        <f>IFERROR(VLOOKUP(B64,'2 出納簿(入力用)'!$C$5:$L$304,5,FALSE),"")</f>
        <v/>
      </c>
      <c r="F64" s="212" t="str">
        <f>IF(B64="", "", IFERROR(_xlfn.XLOOKUP(B64, '非計算元シート(収入)'!C65:C1064, '非計算元シート(収入)'!D65:D1064), IFERROR(_xlfn.XLOOKUP(B64, '非計算元シート(支出)'!C65:C1564, '非計算元シート(支出)'!D65:D1564), "")))</f>
        <v/>
      </c>
      <c r="G64" s="132" t="str">
        <f t="shared" si="3"/>
        <v/>
      </c>
      <c r="H64" s="6"/>
    </row>
    <row r="65" spans="1:8" x14ac:dyDescent="0.4">
      <c r="A65" s="6"/>
      <c r="B65" s="1" t="str">
        <f t="shared" si="2"/>
        <v>61</v>
      </c>
      <c r="C65" s="138">
        <v>61</v>
      </c>
      <c r="D65" s="100" t="str">
        <f>IFERROR(VLOOKUP(B65,'2 出納簿(入力用)'!$C$5:$L$304,3,FALSE),"")</f>
        <v/>
      </c>
      <c r="E65" s="141" t="str">
        <f>IFERROR(VLOOKUP(B65,'2 出納簿(入力用)'!$C$5:$L$304,5,FALSE),"")</f>
        <v/>
      </c>
      <c r="F65" s="212" t="str">
        <f>IF(B65="", "", IFERROR(_xlfn.XLOOKUP(B65, '非計算元シート(収入)'!C66:C1065, '非計算元シート(収入)'!D66:D1065), IFERROR(_xlfn.XLOOKUP(B65, '非計算元シート(支出)'!C66:C1565, '非計算元シート(支出)'!D66:D1565), "")))</f>
        <v/>
      </c>
      <c r="G65" s="132" t="str">
        <f t="shared" si="3"/>
        <v/>
      </c>
      <c r="H65" s="6"/>
    </row>
    <row r="66" spans="1:8" x14ac:dyDescent="0.4">
      <c r="A66" s="6"/>
      <c r="B66" s="1" t="str">
        <f t="shared" si="2"/>
        <v>62</v>
      </c>
      <c r="C66" s="138">
        <v>62</v>
      </c>
      <c r="D66" s="100" t="str">
        <f>IFERROR(VLOOKUP(B66,'2 出納簿(入力用)'!$C$5:$L$304,3,FALSE),"")</f>
        <v/>
      </c>
      <c r="E66" s="141" t="str">
        <f>IFERROR(VLOOKUP(B66,'2 出納簿(入力用)'!$C$5:$L$304,5,FALSE),"")</f>
        <v/>
      </c>
      <c r="F66" s="212" t="str">
        <f>IF(B66="", "", IFERROR(_xlfn.XLOOKUP(B66, '非計算元シート(収入)'!C67:C1066, '非計算元シート(収入)'!D67:D1066), IFERROR(_xlfn.XLOOKUP(B66, '非計算元シート(支出)'!C67:C1566, '非計算元シート(支出)'!D67:D1566), "")))</f>
        <v/>
      </c>
      <c r="G66" s="132" t="str">
        <f t="shared" si="3"/>
        <v/>
      </c>
      <c r="H66" s="6"/>
    </row>
    <row r="67" spans="1:8" x14ac:dyDescent="0.4">
      <c r="A67" s="6"/>
      <c r="B67" s="1" t="str">
        <f t="shared" si="2"/>
        <v>63</v>
      </c>
      <c r="C67" s="138">
        <v>63</v>
      </c>
      <c r="D67" s="100" t="str">
        <f>IFERROR(VLOOKUP(B67,'2 出納簿(入力用)'!$C$5:$L$304,3,FALSE),"")</f>
        <v/>
      </c>
      <c r="E67" s="141" t="str">
        <f>IFERROR(VLOOKUP(B67,'2 出納簿(入力用)'!$C$5:$L$304,5,FALSE),"")</f>
        <v/>
      </c>
      <c r="F67" s="212" t="str">
        <f>IF(B67="", "", IFERROR(_xlfn.XLOOKUP(B67, '非計算元シート(収入)'!C68:C1067, '非計算元シート(収入)'!D68:D1067), IFERROR(_xlfn.XLOOKUP(B67, '非計算元シート(支出)'!C68:C1567, '非計算元シート(支出)'!D68:D1567), "")))</f>
        <v/>
      </c>
      <c r="G67" s="132" t="str">
        <f t="shared" si="3"/>
        <v/>
      </c>
      <c r="H67" s="6"/>
    </row>
    <row r="68" spans="1:8" x14ac:dyDescent="0.4">
      <c r="A68" s="6"/>
      <c r="B68" s="1" t="str">
        <f t="shared" si="2"/>
        <v>64</v>
      </c>
      <c r="C68" s="138">
        <v>64</v>
      </c>
      <c r="D68" s="100" t="str">
        <f>IFERROR(VLOOKUP(B68,'2 出納簿(入力用)'!$C$5:$L$304,3,FALSE),"")</f>
        <v/>
      </c>
      <c r="E68" s="141" t="str">
        <f>IFERROR(VLOOKUP(B68,'2 出納簿(入力用)'!$C$5:$L$304,5,FALSE),"")</f>
        <v/>
      </c>
      <c r="F68" s="212" t="str">
        <f>IF(B68="", "", IFERROR(_xlfn.XLOOKUP(B68, '非計算元シート(収入)'!C69:C1068, '非計算元シート(収入)'!D69:D1068), IFERROR(_xlfn.XLOOKUP(B68, '非計算元シート(支出)'!C69:C1568, '非計算元シート(支出)'!D69:D1568), "")))</f>
        <v/>
      </c>
      <c r="G68" s="132" t="str">
        <f t="shared" si="3"/>
        <v/>
      </c>
      <c r="H68" s="6"/>
    </row>
    <row r="69" spans="1:8" x14ac:dyDescent="0.4">
      <c r="A69" s="6"/>
      <c r="B69" s="1" t="str">
        <f t="shared" ref="B69:B100" si="4">CONCATENATE(C69,$K$2)</f>
        <v>65</v>
      </c>
      <c r="C69" s="138">
        <v>65</v>
      </c>
      <c r="D69" s="100" t="str">
        <f>IFERROR(VLOOKUP(B69,'2 出納簿(入力用)'!$C$5:$L$304,3,FALSE),"")</f>
        <v/>
      </c>
      <c r="E69" s="141" t="str">
        <f>IFERROR(VLOOKUP(B69,'2 出納簿(入力用)'!$C$5:$L$304,5,FALSE),"")</f>
        <v/>
      </c>
      <c r="F69" s="212" t="str">
        <f>IF(B69="", "", IFERROR(_xlfn.XLOOKUP(B69, '非計算元シート(収入)'!C70:C1069, '非計算元シート(収入)'!D70:D1069), IFERROR(_xlfn.XLOOKUP(B69, '非計算元シート(支出)'!C70:C1569, '非計算元シート(支出)'!D70:D1569), "")))</f>
        <v/>
      </c>
      <c r="G69" s="132" t="str">
        <f t="shared" si="3"/>
        <v/>
      </c>
      <c r="H69" s="6"/>
    </row>
    <row r="70" spans="1:8" x14ac:dyDescent="0.4">
      <c r="A70" s="6"/>
      <c r="B70" s="1" t="str">
        <f t="shared" si="4"/>
        <v>66</v>
      </c>
      <c r="C70" s="138">
        <v>66</v>
      </c>
      <c r="D70" s="100" t="str">
        <f>IFERROR(VLOOKUP(B70,'2 出納簿(入力用)'!$C$5:$L$304,3,FALSE),"")</f>
        <v/>
      </c>
      <c r="E70" s="141" t="str">
        <f>IFERROR(VLOOKUP(B70,'2 出納簿(入力用)'!$C$5:$L$304,5,FALSE),"")</f>
        <v/>
      </c>
      <c r="F70" s="212" t="str">
        <f>IF(B70="", "", IFERROR(_xlfn.XLOOKUP(B70, '非計算元シート(収入)'!C71:C1070, '非計算元シート(収入)'!D71:D1070), IFERROR(_xlfn.XLOOKUP(B70, '非計算元シート(支出)'!C71:C1570, '非計算元シート(支出)'!D71:D1570), "")))</f>
        <v/>
      </c>
      <c r="G70" s="132" t="str">
        <f t="shared" ref="G70:G101" si="5">IFERROR(G69+F70,"")</f>
        <v/>
      </c>
      <c r="H70" s="6"/>
    </row>
    <row r="71" spans="1:8" x14ac:dyDescent="0.4">
      <c r="A71" s="6"/>
      <c r="B71" s="1" t="str">
        <f t="shared" si="4"/>
        <v>67</v>
      </c>
      <c r="C71" s="138">
        <v>67</v>
      </c>
      <c r="D71" s="100" t="str">
        <f>IFERROR(VLOOKUP(B71,'2 出納簿(入力用)'!$C$5:$L$304,3,FALSE),"")</f>
        <v/>
      </c>
      <c r="E71" s="141" t="str">
        <f>IFERROR(VLOOKUP(B71,'2 出納簿(入力用)'!$C$5:$L$304,5,FALSE),"")</f>
        <v/>
      </c>
      <c r="F71" s="212" t="str">
        <f>IF(B71="", "", IFERROR(_xlfn.XLOOKUP(B71, '非計算元シート(収入)'!C72:C1071, '非計算元シート(収入)'!D72:D1071), IFERROR(_xlfn.XLOOKUP(B71, '非計算元シート(支出)'!C72:C1571, '非計算元シート(支出)'!D72:D1571), "")))</f>
        <v/>
      </c>
      <c r="G71" s="132" t="str">
        <f t="shared" si="5"/>
        <v/>
      </c>
      <c r="H71" s="6"/>
    </row>
    <row r="72" spans="1:8" x14ac:dyDescent="0.4">
      <c r="A72" s="6"/>
      <c r="B72" s="1" t="str">
        <f t="shared" si="4"/>
        <v>68</v>
      </c>
      <c r="C72" s="138">
        <v>68</v>
      </c>
      <c r="D72" s="100" t="str">
        <f>IFERROR(VLOOKUP(B72,'2 出納簿(入力用)'!$C$5:$L$304,3,FALSE),"")</f>
        <v/>
      </c>
      <c r="E72" s="141" t="str">
        <f>IFERROR(VLOOKUP(B72,'2 出納簿(入力用)'!$C$5:$L$304,5,FALSE),"")</f>
        <v/>
      </c>
      <c r="F72" s="212" t="str">
        <f>IF(B72="", "", IFERROR(_xlfn.XLOOKUP(B72, '非計算元シート(収入)'!C73:C1072, '非計算元シート(収入)'!D73:D1072), IFERROR(_xlfn.XLOOKUP(B72, '非計算元シート(支出)'!C73:C1572, '非計算元シート(支出)'!D73:D1572), "")))</f>
        <v/>
      </c>
      <c r="G72" s="132" t="str">
        <f t="shared" si="5"/>
        <v/>
      </c>
      <c r="H72" s="6"/>
    </row>
    <row r="73" spans="1:8" x14ac:dyDescent="0.4">
      <c r="A73" s="6"/>
      <c r="B73" s="1" t="str">
        <f t="shared" si="4"/>
        <v>69</v>
      </c>
      <c r="C73" s="138">
        <v>69</v>
      </c>
      <c r="D73" s="100" t="str">
        <f>IFERROR(VLOOKUP(B73,'2 出納簿(入力用)'!$C$5:$L$304,3,FALSE),"")</f>
        <v/>
      </c>
      <c r="E73" s="141" t="str">
        <f>IFERROR(VLOOKUP(B73,'2 出納簿(入力用)'!$C$5:$L$304,5,FALSE),"")</f>
        <v/>
      </c>
      <c r="F73" s="212" t="str">
        <f>IF(B73="", "", IFERROR(_xlfn.XLOOKUP(B73, '非計算元シート(収入)'!C74:C1073, '非計算元シート(収入)'!D74:D1073), IFERROR(_xlfn.XLOOKUP(B73, '非計算元シート(支出)'!C74:C1573, '非計算元シート(支出)'!D74:D1573), "")))</f>
        <v/>
      </c>
      <c r="G73" s="132" t="str">
        <f t="shared" si="5"/>
        <v/>
      </c>
      <c r="H73" s="6"/>
    </row>
    <row r="74" spans="1:8" x14ac:dyDescent="0.4">
      <c r="A74" s="6"/>
      <c r="B74" s="1" t="str">
        <f t="shared" si="4"/>
        <v>70</v>
      </c>
      <c r="C74" s="138">
        <v>70</v>
      </c>
      <c r="D74" s="100" t="str">
        <f>IFERROR(VLOOKUP(B74,'2 出納簿(入力用)'!$C$5:$L$304,3,FALSE),"")</f>
        <v/>
      </c>
      <c r="E74" s="141" t="str">
        <f>IFERROR(VLOOKUP(B74,'2 出納簿(入力用)'!$C$5:$L$304,5,FALSE),"")</f>
        <v/>
      </c>
      <c r="F74" s="212" t="str">
        <f>IF(B74="", "", IFERROR(_xlfn.XLOOKUP(B74, '非計算元シート(収入)'!C75:C1074, '非計算元シート(収入)'!D75:D1074), IFERROR(_xlfn.XLOOKUP(B74, '非計算元シート(支出)'!C75:C1574, '非計算元シート(支出)'!D75:D1574), "")))</f>
        <v/>
      </c>
      <c r="G74" s="132" t="str">
        <f t="shared" si="5"/>
        <v/>
      </c>
      <c r="H74" s="6"/>
    </row>
    <row r="75" spans="1:8" x14ac:dyDescent="0.4">
      <c r="A75" s="6"/>
      <c r="B75" s="1" t="str">
        <f t="shared" si="4"/>
        <v>71</v>
      </c>
      <c r="C75" s="138">
        <v>71</v>
      </c>
      <c r="D75" s="100" t="str">
        <f>IFERROR(VLOOKUP(B75,'2 出納簿(入力用)'!$C$5:$L$304,3,FALSE),"")</f>
        <v/>
      </c>
      <c r="E75" s="141" t="str">
        <f>IFERROR(VLOOKUP(B75,'2 出納簿(入力用)'!$C$5:$L$304,5,FALSE),"")</f>
        <v/>
      </c>
      <c r="F75" s="212" t="str">
        <f>IF(B75="", "", IFERROR(_xlfn.XLOOKUP(B75, '非計算元シート(収入)'!C76:C1075, '非計算元シート(収入)'!D76:D1075), IFERROR(_xlfn.XLOOKUP(B75, '非計算元シート(支出)'!C76:C1575, '非計算元シート(支出)'!D76:D1575), "")))</f>
        <v/>
      </c>
      <c r="G75" s="132" t="str">
        <f t="shared" si="5"/>
        <v/>
      </c>
      <c r="H75" s="6"/>
    </row>
    <row r="76" spans="1:8" x14ac:dyDescent="0.4">
      <c r="A76" s="6"/>
      <c r="B76" s="1" t="str">
        <f t="shared" si="4"/>
        <v>72</v>
      </c>
      <c r="C76" s="138">
        <v>72</v>
      </c>
      <c r="D76" s="100" t="str">
        <f>IFERROR(VLOOKUP(B76,'2 出納簿(入力用)'!$C$5:$L$304,3,FALSE),"")</f>
        <v/>
      </c>
      <c r="E76" s="141" t="str">
        <f>IFERROR(VLOOKUP(B76,'2 出納簿(入力用)'!$C$5:$L$304,5,FALSE),"")</f>
        <v/>
      </c>
      <c r="F76" s="212" t="str">
        <f>IF(B76="", "", IFERROR(_xlfn.XLOOKUP(B76, '非計算元シート(収入)'!C77:C1076, '非計算元シート(収入)'!D77:D1076), IFERROR(_xlfn.XLOOKUP(B76, '非計算元シート(支出)'!C77:C1576, '非計算元シート(支出)'!D77:D1576), "")))</f>
        <v/>
      </c>
      <c r="G76" s="132" t="str">
        <f t="shared" si="5"/>
        <v/>
      </c>
      <c r="H76" s="6"/>
    </row>
    <row r="77" spans="1:8" x14ac:dyDescent="0.4">
      <c r="A77" s="6"/>
      <c r="B77" s="1" t="str">
        <f t="shared" si="4"/>
        <v>73</v>
      </c>
      <c r="C77" s="138">
        <v>73</v>
      </c>
      <c r="D77" s="100" t="str">
        <f>IFERROR(VLOOKUP(B77,'2 出納簿(入力用)'!$C$5:$L$304,3,FALSE),"")</f>
        <v/>
      </c>
      <c r="E77" s="141" t="str">
        <f>IFERROR(VLOOKUP(B77,'2 出納簿(入力用)'!$C$5:$L$304,5,FALSE),"")</f>
        <v/>
      </c>
      <c r="F77" s="212" t="str">
        <f>IF(B77="", "", IFERROR(_xlfn.XLOOKUP(B77, '非計算元シート(収入)'!C78:C1077, '非計算元シート(収入)'!D78:D1077), IFERROR(_xlfn.XLOOKUP(B77, '非計算元シート(支出)'!C78:C1577, '非計算元シート(支出)'!D78:D1577), "")))</f>
        <v/>
      </c>
      <c r="G77" s="132" t="str">
        <f t="shared" si="5"/>
        <v/>
      </c>
      <c r="H77" s="6"/>
    </row>
    <row r="78" spans="1:8" x14ac:dyDescent="0.4">
      <c r="A78" s="6"/>
      <c r="B78" s="1" t="str">
        <f t="shared" si="4"/>
        <v>74</v>
      </c>
      <c r="C78" s="138">
        <v>74</v>
      </c>
      <c r="D78" s="100" t="str">
        <f>IFERROR(VLOOKUP(B78,'2 出納簿(入力用)'!$C$5:$L$304,3,FALSE),"")</f>
        <v/>
      </c>
      <c r="E78" s="141" t="str">
        <f>IFERROR(VLOOKUP(B78,'2 出納簿(入力用)'!$C$5:$L$304,5,FALSE),"")</f>
        <v/>
      </c>
      <c r="F78" s="212" t="str">
        <f>IF(B78="", "", IFERROR(_xlfn.XLOOKUP(B78, '非計算元シート(収入)'!C79:C1078, '非計算元シート(収入)'!D79:D1078), IFERROR(_xlfn.XLOOKUP(B78, '非計算元シート(支出)'!C79:C1578, '非計算元シート(支出)'!D79:D1578), "")))</f>
        <v/>
      </c>
      <c r="G78" s="132" t="str">
        <f t="shared" si="5"/>
        <v/>
      </c>
      <c r="H78" s="6"/>
    </row>
    <row r="79" spans="1:8" x14ac:dyDescent="0.4">
      <c r="A79" s="6"/>
      <c r="B79" s="1" t="str">
        <f t="shared" si="4"/>
        <v>75</v>
      </c>
      <c r="C79" s="138">
        <v>75</v>
      </c>
      <c r="D79" s="100" t="str">
        <f>IFERROR(VLOOKUP(B79,'2 出納簿(入力用)'!$C$5:$L$304,3,FALSE),"")</f>
        <v/>
      </c>
      <c r="E79" s="141" t="str">
        <f>IFERROR(VLOOKUP(B79,'2 出納簿(入力用)'!$C$5:$L$304,5,FALSE),"")</f>
        <v/>
      </c>
      <c r="F79" s="212" t="str">
        <f>IF(B79="", "", IFERROR(_xlfn.XLOOKUP(B79, '非計算元シート(収入)'!C80:C1079, '非計算元シート(収入)'!D80:D1079), IFERROR(_xlfn.XLOOKUP(B79, '非計算元シート(支出)'!C80:C1579, '非計算元シート(支出)'!D80:D1579), "")))</f>
        <v/>
      </c>
      <c r="G79" s="132" t="str">
        <f t="shared" si="5"/>
        <v/>
      </c>
      <c r="H79" s="6"/>
    </row>
    <row r="80" spans="1:8" x14ac:dyDescent="0.4">
      <c r="A80" s="6"/>
      <c r="B80" s="1" t="str">
        <f t="shared" si="4"/>
        <v>76</v>
      </c>
      <c r="C80" s="138">
        <v>76</v>
      </c>
      <c r="D80" s="100" t="str">
        <f>IFERROR(VLOOKUP(B80,'2 出納簿(入力用)'!$C$5:$L$304,3,FALSE),"")</f>
        <v/>
      </c>
      <c r="E80" s="141" t="str">
        <f>IFERROR(VLOOKUP(B80,'2 出納簿(入力用)'!$C$5:$L$304,5,FALSE),"")</f>
        <v/>
      </c>
      <c r="F80" s="212" t="str">
        <f>IF(B80="", "", IFERROR(_xlfn.XLOOKUP(B80, '非計算元シート(収入)'!C81:C1080, '非計算元シート(収入)'!D81:D1080), IFERROR(_xlfn.XLOOKUP(B80, '非計算元シート(支出)'!C81:C1580, '非計算元シート(支出)'!D81:D1580), "")))</f>
        <v/>
      </c>
      <c r="G80" s="132" t="str">
        <f t="shared" si="5"/>
        <v/>
      </c>
      <c r="H80" s="6"/>
    </row>
    <row r="81" spans="1:8" x14ac:dyDescent="0.4">
      <c r="A81" s="6"/>
      <c r="B81" s="1" t="str">
        <f t="shared" si="4"/>
        <v>77</v>
      </c>
      <c r="C81" s="138">
        <v>77</v>
      </c>
      <c r="D81" s="100" t="str">
        <f>IFERROR(VLOOKUP(B81,'2 出納簿(入力用)'!$C$5:$L$304,3,FALSE),"")</f>
        <v/>
      </c>
      <c r="E81" s="141" t="str">
        <f>IFERROR(VLOOKUP(B81,'2 出納簿(入力用)'!$C$5:$L$304,5,FALSE),"")</f>
        <v/>
      </c>
      <c r="F81" s="212" t="str">
        <f>IF(B81="", "", IFERROR(_xlfn.XLOOKUP(B81, '非計算元シート(収入)'!C82:C1081, '非計算元シート(収入)'!D82:D1081), IFERROR(_xlfn.XLOOKUP(B81, '非計算元シート(支出)'!C82:C1581, '非計算元シート(支出)'!D82:D1581), "")))</f>
        <v/>
      </c>
      <c r="G81" s="132" t="str">
        <f t="shared" si="5"/>
        <v/>
      </c>
      <c r="H81" s="6"/>
    </row>
    <row r="82" spans="1:8" x14ac:dyDescent="0.4">
      <c r="A82" s="6"/>
      <c r="B82" s="1" t="str">
        <f t="shared" si="4"/>
        <v>78</v>
      </c>
      <c r="C82" s="138">
        <v>78</v>
      </c>
      <c r="D82" s="100" t="str">
        <f>IFERROR(VLOOKUP(B82,'2 出納簿(入力用)'!$C$5:$L$304,3,FALSE),"")</f>
        <v/>
      </c>
      <c r="E82" s="141" t="str">
        <f>IFERROR(VLOOKUP(B82,'2 出納簿(入力用)'!$C$5:$L$304,5,FALSE),"")</f>
        <v/>
      </c>
      <c r="F82" s="212" t="str">
        <f>IF(B82="", "", IFERROR(_xlfn.XLOOKUP(B82, '非計算元シート(収入)'!C83:C1082, '非計算元シート(収入)'!D83:D1082), IFERROR(_xlfn.XLOOKUP(B82, '非計算元シート(支出)'!C83:C1582, '非計算元シート(支出)'!D83:D1582), "")))</f>
        <v/>
      </c>
      <c r="G82" s="132" t="str">
        <f t="shared" si="5"/>
        <v/>
      </c>
      <c r="H82" s="6"/>
    </row>
    <row r="83" spans="1:8" x14ac:dyDescent="0.4">
      <c r="A83" s="6"/>
      <c r="B83" s="1" t="str">
        <f t="shared" si="4"/>
        <v>79</v>
      </c>
      <c r="C83" s="138">
        <v>79</v>
      </c>
      <c r="D83" s="100" t="str">
        <f>IFERROR(VLOOKUP(B83,'2 出納簿(入力用)'!$C$5:$L$304,3,FALSE),"")</f>
        <v/>
      </c>
      <c r="E83" s="141" t="str">
        <f>IFERROR(VLOOKUP(B83,'2 出納簿(入力用)'!$C$5:$L$304,5,FALSE),"")</f>
        <v/>
      </c>
      <c r="F83" s="212" t="str">
        <f>IF(B83="", "", IFERROR(_xlfn.XLOOKUP(B83, '非計算元シート(収入)'!C84:C1083, '非計算元シート(収入)'!D84:D1083), IFERROR(_xlfn.XLOOKUP(B83, '非計算元シート(支出)'!C84:C1583, '非計算元シート(支出)'!D84:D1583), "")))</f>
        <v/>
      </c>
      <c r="G83" s="132" t="str">
        <f t="shared" si="5"/>
        <v/>
      </c>
      <c r="H83" s="6"/>
    </row>
    <row r="84" spans="1:8" x14ac:dyDescent="0.4">
      <c r="A84" s="6"/>
      <c r="B84" s="1" t="str">
        <f t="shared" si="4"/>
        <v>80</v>
      </c>
      <c r="C84" s="138">
        <v>80</v>
      </c>
      <c r="D84" s="100" t="str">
        <f>IFERROR(VLOOKUP(B84,'2 出納簿(入力用)'!$C$5:$L$304,3,FALSE),"")</f>
        <v/>
      </c>
      <c r="E84" s="141" t="str">
        <f>IFERROR(VLOOKUP(B84,'2 出納簿(入力用)'!$C$5:$L$304,5,FALSE),"")</f>
        <v/>
      </c>
      <c r="F84" s="212" t="str">
        <f>IF(B84="", "", IFERROR(_xlfn.XLOOKUP(B84, '非計算元シート(収入)'!C85:C1084, '非計算元シート(収入)'!D85:D1084), IFERROR(_xlfn.XLOOKUP(B84, '非計算元シート(支出)'!C85:C1584, '非計算元シート(支出)'!D85:D1584), "")))</f>
        <v/>
      </c>
      <c r="G84" s="132" t="str">
        <f t="shared" si="5"/>
        <v/>
      </c>
      <c r="H84" s="6"/>
    </row>
    <row r="85" spans="1:8" x14ac:dyDescent="0.4">
      <c r="A85" s="6"/>
      <c r="B85" s="1" t="str">
        <f t="shared" si="4"/>
        <v>81</v>
      </c>
      <c r="C85" s="138">
        <v>81</v>
      </c>
      <c r="D85" s="100" t="str">
        <f>IFERROR(VLOOKUP(B85,'2 出納簿(入力用)'!$C$5:$L$304,3,FALSE),"")</f>
        <v/>
      </c>
      <c r="E85" s="141" t="str">
        <f>IFERROR(VLOOKUP(B85,'2 出納簿(入力用)'!$C$5:$L$304,5,FALSE),"")</f>
        <v/>
      </c>
      <c r="F85" s="212" t="str">
        <f>IF(B85="", "", IFERROR(_xlfn.XLOOKUP(B85, '非計算元シート(収入)'!C86:C1085, '非計算元シート(収入)'!D86:D1085), IFERROR(_xlfn.XLOOKUP(B85, '非計算元シート(支出)'!C86:C1585, '非計算元シート(支出)'!D86:D1585), "")))</f>
        <v/>
      </c>
      <c r="G85" s="132" t="str">
        <f t="shared" si="5"/>
        <v/>
      </c>
      <c r="H85" s="6"/>
    </row>
    <row r="86" spans="1:8" x14ac:dyDescent="0.4">
      <c r="A86" s="6"/>
      <c r="B86" s="1" t="str">
        <f t="shared" si="4"/>
        <v>82</v>
      </c>
      <c r="C86" s="138">
        <v>82</v>
      </c>
      <c r="D86" s="100" t="str">
        <f>IFERROR(VLOOKUP(B86,'2 出納簿(入力用)'!$C$5:$L$304,3,FALSE),"")</f>
        <v/>
      </c>
      <c r="E86" s="141" t="str">
        <f>IFERROR(VLOOKUP(B86,'2 出納簿(入力用)'!$C$5:$L$304,5,FALSE),"")</f>
        <v/>
      </c>
      <c r="F86" s="212" t="str">
        <f>IF(B86="", "", IFERROR(_xlfn.XLOOKUP(B86, '非計算元シート(収入)'!C87:C1086, '非計算元シート(収入)'!D87:D1086), IFERROR(_xlfn.XLOOKUP(B86, '非計算元シート(支出)'!C87:C1586, '非計算元シート(支出)'!D87:D1586), "")))</f>
        <v/>
      </c>
      <c r="G86" s="132" t="str">
        <f t="shared" si="5"/>
        <v/>
      </c>
      <c r="H86" s="6"/>
    </row>
    <row r="87" spans="1:8" x14ac:dyDescent="0.4">
      <c r="A87" s="6"/>
      <c r="B87" s="1" t="str">
        <f t="shared" si="4"/>
        <v>83</v>
      </c>
      <c r="C87" s="138">
        <v>83</v>
      </c>
      <c r="D87" s="100" t="str">
        <f>IFERROR(VLOOKUP(B87,'2 出納簿(入力用)'!$C$5:$L$304,3,FALSE),"")</f>
        <v/>
      </c>
      <c r="E87" s="141" t="str">
        <f>IFERROR(VLOOKUP(B87,'2 出納簿(入力用)'!$C$5:$L$304,5,FALSE),"")</f>
        <v/>
      </c>
      <c r="F87" s="212" t="str">
        <f>IF(B87="", "", IFERROR(_xlfn.XLOOKUP(B87, '非計算元シート(収入)'!C88:C1087, '非計算元シート(収入)'!D88:D1087), IFERROR(_xlfn.XLOOKUP(B87, '非計算元シート(支出)'!C88:C1587, '非計算元シート(支出)'!D88:D1587), "")))</f>
        <v/>
      </c>
      <c r="G87" s="132" t="str">
        <f t="shared" si="5"/>
        <v/>
      </c>
      <c r="H87" s="6"/>
    </row>
    <row r="88" spans="1:8" x14ac:dyDescent="0.4">
      <c r="A88" s="6"/>
      <c r="B88" s="1" t="str">
        <f t="shared" si="4"/>
        <v>84</v>
      </c>
      <c r="C88" s="138">
        <v>84</v>
      </c>
      <c r="D88" s="100" t="str">
        <f>IFERROR(VLOOKUP(B88,'2 出納簿(入力用)'!$C$5:$L$304,3,FALSE),"")</f>
        <v/>
      </c>
      <c r="E88" s="141" t="str">
        <f>IFERROR(VLOOKUP(B88,'2 出納簿(入力用)'!$C$5:$L$304,5,FALSE),"")</f>
        <v/>
      </c>
      <c r="F88" s="212" t="str">
        <f>IF(B88="", "", IFERROR(_xlfn.XLOOKUP(B88, '非計算元シート(収入)'!C89:C1088, '非計算元シート(収入)'!D89:D1088), IFERROR(_xlfn.XLOOKUP(B88, '非計算元シート(支出)'!C89:C1588, '非計算元シート(支出)'!D89:D1588), "")))</f>
        <v/>
      </c>
      <c r="G88" s="132" t="str">
        <f t="shared" si="5"/>
        <v/>
      </c>
      <c r="H88" s="6"/>
    </row>
    <row r="89" spans="1:8" x14ac:dyDescent="0.4">
      <c r="A89" s="6"/>
      <c r="B89" s="1" t="str">
        <f t="shared" si="4"/>
        <v>85</v>
      </c>
      <c r="C89" s="138">
        <v>85</v>
      </c>
      <c r="D89" s="100" t="str">
        <f>IFERROR(VLOOKUP(B89,'2 出納簿(入力用)'!$C$5:$L$304,3,FALSE),"")</f>
        <v/>
      </c>
      <c r="E89" s="141" t="str">
        <f>IFERROR(VLOOKUP(B89,'2 出納簿(入力用)'!$C$5:$L$304,5,FALSE),"")</f>
        <v/>
      </c>
      <c r="F89" s="212" t="str">
        <f>IF(B89="", "", IFERROR(_xlfn.XLOOKUP(B89, '非計算元シート(収入)'!C90:C1089, '非計算元シート(収入)'!D90:D1089), IFERROR(_xlfn.XLOOKUP(B89, '非計算元シート(支出)'!C90:C1589, '非計算元シート(支出)'!D90:D1589), "")))</f>
        <v/>
      </c>
      <c r="G89" s="132" t="str">
        <f t="shared" si="5"/>
        <v/>
      </c>
      <c r="H89" s="6"/>
    </row>
    <row r="90" spans="1:8" x14ac:dyDescent="0.4">
      <c r="A90" s="6"/>
      <c r="B90" s="1" t="str">
        <f t="shared" si="4"/>
        <v>86</v>
      </c>
      <c r="C90" s="138">
        <v>86</v>
      </c>
      <c r="D90" s="100" t="str">
        <f>IFERROR(VLOOKUP(B90,'2 出納簿(入力用)'!$C$5:$L$304,3,FALSE),"")</f>
        <v/>
      </c>
      <c r="E90" s="141" t="str">
        <f>IFERROR(VLOOKUP(B90,'2 出納簿(入力用)'!$C$5:$L$304,5,FALSE),"")</f>
        <v/>
      </c>
      <c r="F90" s="212" t="str">
        <f>IF(B90="", "", IFERROR(_xlfn.XLOOKUP(B90, '非計算元シート(収入)'!C91:C1090, '非計算元シート(収入)'!D91:D1090), IFERROR(_xlfn.XLOOKUP(B90, '非計算元シート(支出)'!C91:C1590, '非計算元シート(支出)'!D91:D1590), "")))</f>
        <v/>
      </c>
      <c r="G90" s="132" t="str">
        <f t="shared" si="5"/>
        <v/>
      </c>
      <c r="H90" s="6"/>
    </row>
    <row r="91" spans="1:8" x14ac:dyDescent="0.4">
      <c r="A91" s="6"/>
      <c r="B91" s="1" t="str">
        <f t="shared" si="4"/>
        <v>87</v>
      </c>
      <c r="C91" s="138">
        <v>87</v>
      </c>
      <c r="D91" s="100" t="str">
        <f>IFERROR(VLOOKUP(B91,'2 出納簿(入力用)'!$C$5:$L$304,3,FALSE),"")</f>
        <v/>
      </c>
      <c r="E91" s="141" t="str">
        <f>IFERROR(VLOOKUP(B91,'2 出納簿(入力用)'!$C$5:$L$304,5,FALSE),"")</f>
        <v/>
      </c>
      <c r="F91" s="212" t="str">
        <f>IF(B91="", "", IFERROR(_xlfn.XLOOKUP(B91, '非計算元シート(収入)'!C92:C1091, '非計算元シート(収入)'!D92:D1091), IFERROR(_xlfn.XLOOKUP(B91, '非計算元シート(支出)'!C92:C1591, '非計算元シート(支出)'!D92:D1591), "")))</f>
        <v/>
      </c>
      <c r="G91" s="132" t="str">
        <f t="shared" si="5"/>
        <v/>
      </c>
      <c r="H91" s="6"/>
    </row>
    <row r="92" spans="1:8" x14ac:dyDescent="0.4">
      <c r="A92" s="6"/>
      <c r="B92" s="1" t="str">
        <f t="shared" si="4"/>
        <v>88</v>
      </c>
      <c r="C92" s="138">
        <v>88</v>
      </c>
      <c r="D92" s="100" t="str">
        <f>IFERROR(VLOOKUP(B92,'2 出納簿(入力用)'!$C$5:$L$304,3,FALSE),"")</f>
        <v/>
      </c>
      <c r="E92" s="141" t="str">
        <f>IFERROR(VLOOKUP(B92,'2 出納簿(入力用)'!$C$5:$L$304,5,FALSE),"")</f>
        <v/>
      </c>
      <c r="F92" s="212" t="str">
        <f>IF(B92="", "", IFERROR(_xlfn.XLOOKUP(B92, '非計算元シート(収入)'!C93:C1092, '非計算元シート(収入)'!D93:D1092), IFERROR(_xlfn.XLOOKUP(B92, '非計算元シート(支出)'!C93:C1592, '非計算元シート(支出)'!D93:D1592), "")))</f>
        <v/>
      </c>
      <c r="G92" s="132" t="str">
        <f t="shared" si="5"/>
        <v/>
      </c>
      <c r="H92" s="6"/>
    </row>
    <row r="93" spans="1:8" x14ac:dyDescent="0.4">
      <c r="A93" s="6"/>
      <c r="B93" s="1" t="str">
        <f t="shared" si="4"/>
        <v>89</v>
      </c>
      <c r="C93" s="138">
        <v>89</v>
      </c>
      <c r="D93" s="100" t="str">
        <f>IFERROR(VLOOKUP(B93,'2 出納簿(入力用)'!$C$5:$L$304,3,FALSE),"")</f>
        <v/>
      </c>
      <c r="E93" s="141" t="str">
        <f>IFERROR(VLOOKUP(B93,'2 出納簿(入力用)'!$C$5:$L$304,5,FALSE),"")</f>
        <v/>
      </c>
      <c r="F93" s="212" t="str">
        <f>IF(B93="", "", IFERROR(_xlfn.XLOOKUP(B93, '非計算元シート(収入)'!C94:C1093, '非計算元シート(収入)'!D94:D1093), IFERROR(_xlfn.XLOOKUP(B93, '非計算元シート(支出)'!C94:C1593, '非計算元シート(支出)'!D94:D1593), "")))</f>
        <v/>
      </c>
      <c r="G93" s="132" t="str">
        <f t="shared" si="5"/>
        <v/>
      </c>
      <c r="H93" s="6"/>
    </row>
    <row r="94" spans="1:8" x14ac:dyDescent="0.4">
      <c r="A94" s="6"/>
      <c r="B94" s="1" t="str">
        <f t="shared" si="4"/>
        <v>90</v>
      </c>
      <c r="C94" s="138">
        <v>90</v>
      </c>
      <c r="D94" s="100" t="str">
        <f>IFERROR(VLOOKUP(B94,'2 出納簿(入力用)'!$C$5:$L$304,3,FALSE),"")</f>
        <v/>
      </c>
      <c r="E94" s="141" t="str">
        <f>IFERROR(VLOOKUP(B94,'2 出納簿(入力用)'!$C$5:$L$304,5,FALSE),"")</f>
        <v/>
      </c>
      <c r="F94" s="212" t="str">
        <f>IF(B94="", "", IFERROR(_xlfn.XLOOKUP(B94, '非計算元シート(収入)'!C95:C1094, '非計算元シート(収入)'!D95:D1094), IFERROR(_xlfn.XLOOKUP(B94, '非計算元シート(支出)'!C95:C1594, '非計算元シート(支出)'!D95:D1594), "")))</f>
        <v/>
      </c>
      <c r="G94" s="132" t="str">
        <f t="shared" si="5"/>
        <v/>
      </c>
      <c r="H94" s="6"/>
    </row>
    <row r="95" spans="1:8" x14ac:dyDescent="0.4">
      <c r="A95" s="6"/>
      <c r="B95" s="1" t="str">
        <f t="shared" si="4"/>
        <v>91</v>
      </c>
      <c r="C95" s="138">
        <v>91</v>
      </c>
      <c r="D95" s="100" t="str">
        <f>IFERROR(VLOOKUP(B95,'2 出納簿(入力用)'!$C$5:$L$304,3,FALSE),"")</f>
        <v/>
      </c>
      <c r="E95" s="141" t="str">
        <f>IFERROR(VLOOKUP(B95,'2 出納簿(入力用)'!$C$5:$L$304,5,FALSE),"")</f>
        <v/>
      </c>
      <c r="F95" s="212" t="str">
        <f>IF(B95="", "", IFERROR(_xlfn.XLOOKUP(B95, '非計算元シート(収入)'!C96:C1095, '非計算元シート(収入)'!D96:D1095), IFERROR(_xlfn.XLOOKUP(B95, '非計算元シート(支出)'!C96:C1595, '非計算元シート(支出)'!D96:D1595), "")))</f>
        <v/>
      </c>
      <c r="G95" s="132" t="str">
        <f t="shared" si="5"/>
        <v/>
      </c>
      <c r="H95" s="6"/>
    </row>
    <row r="96" spans="1:8" x14ac:dyDescent="0.4">
      <c r="A96" s="6"/>
      <c r="B96" s="1" t="str">
        <f t="shared" si="4"/>
        <v>92</v>
      </c>
      <c r="C96" s="138">
        <v>92</v>
      </c>
      <c r="D96" s="100" t="str">
        <f>IFERROR(VLOOKUP(B96,'2 出納簿(入力用)'!$C$5:$L$304,3,FALSE),"")</f>
        <v/>
      </c>
      <c r="E96" s="141" t="str">
        <f>IFERROR(VLOOKUP(B96,'2 出納簿(入力用)'!$C$5:$L$304,5,FALSE),"")</f>
        <v/>
      </c>
      <c r="F96" s="212" t="str">
        <f>IF(B96="", "", IFERROR(_xlfn.XLOOKUP(B96, '非計算元シート(収入)'!C97:C1096, '非計算元シート(収入)'!D97:D1096), IFERROR(_xlfn.XLOOKUP(B96, '非計算元シート(支出)'!C97:C1596, '非計算元シート(支出)'!D97:D1596), "")))</f>
        <v/>
      </c>
      <c r="G96" s="132" t="str">
        <f t="shared" si="5"/>
        <v/>
      </c>
      <c r="H96" s="6"/>
    </row>
    <row r="97" spans="1:8" x14ac:dyDescent="0.4">
      <c r="A97" s="6"/>
      <c r="B97" s="1" t="str">
        <f t="shared" si="4"/>
        <v>93</v>
      </c>
      <c r="C97" s="138">
        <v>93</v>
      </c>
      <c r="D97" s="100" t="str">
        <f>IFERROR(VLOOKUP(B97,'2 出納簿(入力用)'!$C$5:$L$304,3,FALSE),"")</f>
        <v/>
      </c>
      <c r="E97" s="141" t="str">
        <f>IFERROR(VLOOKUP(B97,'2 出納簿(入力用)'!$C$5:$L$304,5,FALSE),"")</f>
        <v/>
      </c>
      <c r="F97" s="212" t="str">
        <f>IF(B97="", "", IFERROR(_xlfn.XLOOKUP(B97, '非計算元シート(収入)'!C98:C1097, '非計算元シート(収入)'!D98:D1097), IFERROR(_xlfn.XLOOKUP(B97, '非計算元シート(支出)'!C98:C1597, '非計算元シート(支出)'!D98:D1597), "")))</f>
        <v/>
      </c>
      <c r="G97" s="132" t="str">
        <f t="shared" si="5"/>
        <v/>
      </c>
      <c r="H97" s="6"/>
    </row>
    <row r="98" spans="1:8" x14ac:dyDescent="0.4">
      <c r="A98" s="6"/>
      <c r="B98" s="1" t="str">
        <f t="shared" si="4"/>
        <v>94</v>
      </c>
      <c r="C98" s="138">
        <v>94</v>
      </c>
      <c r="D98" s="100" t="str">
        <f>IFERROR(VLOOKUP(B98,'2 出納簿(入力用)'!$C$5:$L$304,3,FALSE),"")</f>
        <v/>
      </c>
      <c r="E98" s="141" t="str">
        <f>IFERROR(VLOOKUP(B98,'2 出納簿(入力用)'!$C$5:$L$304,5,FALSE),"")</f>
        <v/>
      </c>
      <c r="F98" s="212" t="str">
        <f>IF(B98="", "", IFERROR(_xlfn.XLOOKUP(B98, '非計算元シート(収入)'!C99:C1098, '非計算元シート(収入)'!D99:D1098), IFERROR(_xlfn.XLOOKUP(B98, '非計算元シート(支出)'!C99:C1598, '非計算元シート(支出)'!D99:D1598), "")))</f>
        <v/>
      </c>
      <c r="G98" s="132" t="str">
        <f t="shared" si="5"/>
        <v/>
      </c>
      <c r="H98" s="6"/>
    </row>
    <row r="99" spans="1:8" x14ac:dyDescent="0.4">
      <c r="A99" s="6"/>
      <c r="B99" s="1" t="str">
        <f t="shared" si="4"/>
        <v>95</v>
      </c>
      <c r="C99" s="138">
        <v>95</v>
      </c>
      <c r="D99" s="100" t="str">
        <f>IFERROR(VLOOKUP(B99,'2 出納簿(入力用)'!$C$5:$L$304,3,FALSE),"")</f>
        <v/>
      </c>
      <c r="E99" s="141" t="str">
        <f>IFERROR(VLOOKUP(B99,'2 出納簿(入力用)'!$C$5:$L$304,5,FALSE),"")</f>
        <v/>
      </c>
      <c r="F99" s="212" t="str">
        <f>IF(B99="", "", IFERROR(_xlfn.XLOOKUP(B99, '非計算元シート(収入)'!C100:C1099, '非計算元シート(収入)'!D100:D1099), IFERROR(_xlfn.XLOOKUP(B99, '非計算元シート(支出)'!C100:C1599, '非計算元シート(支出)'!D100:D1599), "")))</f>
        <v/>
      </c>
      <c r="G99" s="132" t="str">
        <f t="shared" si="5"/>
        <v/>
      </c>
      <c r="H99" s="6"/>
    </row>
    <row r="100" spans="1:8" x14ac:dyDescent="0.4">
      <c r="A100" s="6"/>
      <c r="B100" s="1" t="str">
        <f t="shared" si="4"/>
        <v>96</v>
      </c>
      <c r="C100" s="138">
        <v>96</v>
      </c>
      <c r="D100" s="100" t="str">
        <f>IFERROR(VLOOKUP(B100,'2 出納簿(入力用)'!$C$5:$L$304,3,FALSE),"")</f>
        <v/>
      </c>
      <c r="E100" s="141" t="str">
        <f>IFERROR(VLOOKUP(B100,'2 出納簿(入力用)'!$C$5:$L$304,5,FALSE),"")</f>
        <v/>
      </c>
      <c r="F100" s="212" t="str">
        <f>IF(B100="", "", IFERROR(_xlfn.XLOOKUP(B100, '非計算元シート(収入)'!C101:C1100, '非計算元シート(収入)'!D101:D1100), IFERROR(_xlfn.XLOOKUP(B100, '非計算元シート(支出)'!C101:C1600, '非計算元シート(支出)'!D101:D1600), "")))</f>
        <v/>
      </c>
      <c r="G100" s="132" t="str">
        <f t="shared" si="5"/>
        <v/>
      </c>
      <c r="H100" s="6"/>
    </row>
    <row r="101" spans="1:8" x14ac:dyDescent="0.4">
      <c r="A101" s="6"/>
      <c r="B101" s="1" t="str">
        <f t="shared" ref="B101:B104" si="6">CONCATENATE(C101,$K$2)</f>
        <v>97</v>
      </c>
      <c r="C101" s="138">
        <v>97</v>
      </c>
      <c r="D101" s="100" t="str">
        <f>IFERROR(VLOOKUP(B101,'2 出納簿(入力用)'!$C$5:$L$304,3,FALSE),"")</f>
        <v/>
      </c>
      <c r="E101" s="141" t="str">
        <f>IFERROR(VLOOKUP(B101,'2 出納簿(入力用)'!$C$5:$L$304,5,FALSE),"")</f>
        <v/>
      </c>
      <c r="F101" s="212" t="str">
        <f>IF(B101="", "", IFERROR(_xlfn.XLOOKUP(B101, '非計算元シート(収入)'!C102:C1101, '非計算元シート(収入)'!D102:D1101), IFERROR(_xlfn.XLOOKUP(B101, '非計算元シート(支出)'!C102:C1601, '非計算元シート(支出)'!D102:D1601), "")))</f>
        <v/>
      </c>
      <c r="G101" s="132" t="str">
        <f t="shared" si="5"/>
        <v/>
      </c>
      <c r="H101" s="6"/>
    </row>
    <row r="102" spans="1:8" x14ac:dyDescent="0.4">
      <c r="A102" s="6"/>
      <c r="B102" s="1" t="str">
        <f t="shared" si="6"/>
        <v>98</v>
      </c>
      <c r="C102" s="138">
        <v>98</v>
      </c>
      <c r="D102" s="100" t="str">
        <f>IFERROR(VLOOKUP(B102,'2 出納簿(入力用)'!$C$5:$L$304,3,FALSE),"")</f>
        <v/>
      </c>
      <c r="E102" s="141" t="str">
        <f>IFERROR(VLOOKUP(B102,'2 出納簿(入力用)'!$C$5:$L$304,5,FALSE),"")</f>
        <v/>
      </c>
      <c r="F102" s="212" t="str">
        <f>IF(B102="", "", IFERROR(_xlfn.XLOOKUP(B102, '非計算元シート(収入)'!C103:C1102, '非計算元シート(収入)'!D103:D1102), IFERROR(_xlfn.XLOOKUP(B102, '非計算元シート(支出)'!C103:C1602, '非計算元シート(支出)'!D103:D1602), "")))</f>
        <v/>
      </c>
      <c r="G102" s="132" t="str">
        <f t="shared" ref="G102:G104" si="7">IFERROR(G101+F102,"")</f>
        <v/>
      </c>
      <c r="H102" s="6"/>
    </row>
    <row r="103" spans="1:8" x14ac:dyDescent="0.4">
      <c r="A103" s="6"/>
      <c r="B103" s="1" t="str">
        <f t="shared" si="6"/>
        <v>99</v>
      </c>
      <c r="C103" s="138">
        <v>99</v>
      </c>
      <c r="D103" s="100" t="str">
        <f>IFERROR(VLOOKUP(B103,'2 出納簿(入力用)'!$C$5:$L$304,3,FALSE),"")</f>
        <v/>
      </c>
      <c r="E103" s="141" t="str">
        <f>IFERROR(VLOOKUP(B103,'2 出納簿(入力用)'!$C$5:$L$304,5,FALSE),"")</f>
        <v/>
      </c>
      <c r="F103" s="212" t="str">
        <f>IF(B103="", "", IFERROR(_xlfn.XLOOKUP(B103, '非計算元シート(収入)'!C104:C1103, '非計算元シート(収入)'!D104:D1103), IFERROR(_xlfn.XLOOKUP(B103, '非計算元シート(支出)'!C104:C1603, '非計算元シート(支出)'!D104:D1603), "")))</f>
        <v/>
      </c>
      <c r="G103" s="132" t="str">
        <f t="shared" si="7"/>
        <v/>
      </c>
      <c r="H103" s="6"/>
    </row>
    <row r="104" spans="1:8" ht="15" thickBot="1" x14ac:dyDescent="0.45">
      <c r="A104" s="6"/>
      <c r="B104" s="1" t="str">
        <f t="shared" si="6"/>
        <v>100</v>
      </c>
      <c r="C104" s="139">
        <v>100</v>
      </c>
      <c r="D104" s="101" t="str">
        <f>IFERROR(VLOOKUP(B104,'2 出納簿(入力用)'!$C$5:$L$304,3,FALSE),"")</f>
        <v/>
      </c>
      <c r="E104" s="213" t="str">
        <f>IFERROR(VLOOKUP(B104,'2 出納簿(入力用)'!$C$5:$L$304,5,FALSE),"")</f>
        <v/>
      </c>
      <c r="F104" s="214" t="str">
        <f>IF(B104="", "", IFERROR(_xlfn.XLOOKUP(B104, '非計算元シート(収入)'!C104:C1103, '非計算元シート(収入)'!D104:D1103), IFERROR(_xlfn.XLOOKUP(B104, '非計算元シート(支出)'!C104:C1603, '非計算元シート(支出)'!D104:D1603), "")))</f>
        <v/>
      </c>
      <c r="G104" s="133" t="str">
        <f t="shared" si="7"/>
        <v/>
      </c>
      <c r="H104" s="6"/>
    </row>
    <row r="105" spans="1:8" x14ac:dyDescent="0.4">
      <c r="A105" s="6"/>
      <c r="B105" s="6"/>
      <c r="C105" s="102"/>
      <c r="D105" s="102"/>
      <c r="E105" s="215"/>
      <c r="F105" s="216"/>
      <c r="G105" s="102"/>
      <c r="H105" s="6"/>
    </row>
  </sheetData>
  <sheetProtection sheet="1" formatRows="0"/>
  <mergeCells count="1">
    <mergeCell ref="E2:G2"/>
  </mergeCells>
  <phoneticPr fontId="2"/>
  <conditionalFormatting sqref="F5:G104">
    <cfRule type="cellIs" dxfId="2" priority="1" operator="lessThan">
      <formula>0</formula>
    </cfRule>
  </conditionalFormatting>
  <pageMargins left="0.59055118110236227" right="0.59055118110236227" top="0.59055118110236227" bottom="0.59055118110236227" header="0.31496062992125984" footer="0.31496062992125984"/>
  <pageSetup paperSize="9" scale="96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リストから科目を選択してください。_x000a_新たな科目を追加する場合は、シート【1 設定】で科目を追加してください。" xr:uid="{9A5B919B-FE60-4E51-A82C-DF9F2E62A2F0}">
          <x14:formula1>
            <xm:f>OFFSET('1 設定'!$K$8,,,ROWS('1 設定'!$K$8:$K$34)-COUNTBLANK('1 設定'!$K$8:$K$34))</xm:f>
          </x14:formula1>
          <xm:sqref>K2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F0ADE-8FD1-42D2-91E8-389FA2AB4E31}">
  <sheetPr codeName="Sheet5"/>
  <dimension ref="A1:K50"/>
  <sheetViews>
    <sheetView view="pageBreakPreview" zoomScaleNormal="100" zoomScaleSheetLayoutView="100" workbookViewId="0">
      <selection activeCell="B2" sqref="B2:H2"/>
    </sheetView>
  </sheetViews>
  <sheetFormatPr defaultRowHeight="14.25" x14ac:dyDescent="0.4"/>
  <cols>
    <col min="1" max="1" width="0.875" style="1" customWidth="1"/>
    <col min="2" max="2" width="15.625" style="1" customWidth="1"/>
    <col min="3" max="4" width="10.625" style="1" customWidth="1"/>
    <col min="5" max="5" width="14.625" style="1" customWidth="1"/>
    <col min="6" max="6" width="4.625" style="1" customWidth="1"/>
    <col min="7" max="7" width="25.625" style="1" customWidth="1"/>
    <col min="8" max="8" width="3.625" style="1" customWidth="1"/>
    <col min="9" max="9" width="0.875" style="1" customWidth="1"/>
    <col min="10" max="10" width="1.625" style="1" customWidth="1"/>
    <col min="11" max="11" width="11.625" style="1" bestFit="1" customWidth="1"/>
    <col min="12" max="16384" width="9" style="1"/>
  </cols>
  <sheetData>
    <row r="1" spans="1:11" ht="9.9499999999999993" customHeight="1" x14ac:dyDescent="0.4">
      <c r="A1" s="6"/>
      <c r="B1" s="6"/>
      <c r="C1" s="6"/>
      <c r="D1" s="6"/>
      <c r="E1" s="6"/>
      <c r="F1" s="6"/>
      <c r="G1" s="6"/>
      <c r="H1" s="6"/>
      <c r="I1" s="6"/>
    </row>
    <row r="2" spans="1:11" x14ac:dyDescent="0.4">
      <c r="A2" s="6"/>
      <c r="B2" s="230"/>
      <c r="C2" s="230"/>
      <c r="D2" s="230"/>
      <c r="E2" s="230"/>
      <c r="F2" s="230"/>
      <c r="G2" s="230"/>
      <c r="H2" s="230"/>
      <c r="I2" s="6"/>
    </row>
    <row r="3" spans="1:11" ht="20.100000000000001" customHeight="1" x14ac:dyDescent="0.4">
      <c r="A3" s="6"/>
      <c r="B3" s="6"/>
      <c r="C3" s="6"/>
      <c r="D3" s="6"/>
      <c r="E3" s="6"/>
      <c r="F3" s="6"/>
      <c r="G3" s="6"/>
      <c r="H3" s="6"/>
      <c r="I3" s="6"/>
    </row>
    <row r="4" spans="1:11" ht="16.5" x14ac:dyDescent="0.4">
      <c r="A4" s="6"/>
      <c r="B4" s="156" t="str">
        <f>IF('1 設定'!D3="","",'1 設定'!D3)</f>
        <v/>
      </c>
      <c r="C4" s="225" t="str">
        <f>'1 設定'!D2&amp;"　収支決算書"</f>
        <v>　収支決算書</v>
      </c>
      <c r="D4" s="225"/>
      <c r="E4" s="225"/>
      <c r="F4" s="225"/>
      <c r="G4" s="225"/>
      <c r="H4" s="6"/>
      <c r="I4" s="6"/>
    </row>
    <row r="5" spans="1:11" ht="20.100000000000001" customHeight="1" x14ac:dyDescent="0.4">
      <c r="A5" s="6"/>
      <c r="B5" s="6"/>
      <c r="C5" s="6"/>
      <c r="D5" s="6"/>
      <c r="E5" s="6"/>
      <c r="F5" s="6"/>
      <c r="G5" s="6"/>
      <c r="H5" s="6"/>
      <c r="I5" s="6"/>
    </row>
    <row r="6" spans="1:11" ht="15" customHeight="1" x14ac:dyDescent="0.4">
      <c r="A6" s="6"/>
      <c r="B6" s="90"/>
      <c r="C6" s="157" t="s">
        <v>27</v>
      </c>
      <c r="D6" s="229" t="str">
        <f>IF('1 設定'!D4="","",'1 設定'!D4)</f>
        <v/>
      </c>
      <c r="E6" s="229"/>
      <c r="F6" s="158" t="s">
        <v>6</v>
      </c>
      <c r="G6" s="159" t="str">
        <f>IF('1 設定'!D6="","",'1 設定'!D6)</f>
        <v/>
      </c>
      <c r="H6" s="6" t="s">
        <v>30</v>
      </c>
      <c r="I6" s="6"/>
    </row>
    <row r="7" spans="1:11" ht="20.100000000000001" customHeight="1" x14ac:dyDescent="0.4">
      <c r="A7" s="6"/>
      <c r="B7" s="6"/>
      <c r="C7" s="6"/>
      <c r="D7" s="6"/>
      <c r="E7" s="6"/>
      <c r="F7" s="6"/>
      <c r="G7" s="6"/>
      <c r="H7" s="6"/>
      <c r="I7" s="6"/>
    </row>
    <row r="8" spans="1:11" ht="16.5" x14ac:dyDescent="0.4">
      <c r="A8" s="6"/>
      <c r="B8" s="6"/>
      <c r="C8" s="92" t="s">
        <v>31</v>
      </c>
      <c r="D8" s="231">
        <f>D26</f>
        <v>0</v>
      </c>
      <c r="E8" s="231"/>
      <c r="F8" s="104" t="s">
        <v>40</v>
      </c>
      <c r="G8" s="6"/>
      <c r="H8" s="6"/>
      <c r="I8" s="6"/>
    </row>
    <row r="9" spans="1:11" ht="9.9499999999999993" customHeight="1" x14ac:dyDescent="0.4">
      <c r="A9" s="6"/>
      <c r="B9" s="6"/>
      <c r="C9" s="93"/>
      <c r="D9" s="102"/>
      <c r="E9" s="102"/>
      <c r="F9" s="6"/>
      <c r="G9" s="6"/>
      <c r="H9" s="6"/>
      <c r="I9" s="6"/>
    </row>
    <row r="10" spans="1:11" ht="16.5" x14ac:dyDescent="0.4">
      <c r="A10" s="6"/>
      <c r="B10" s="6"/>
      <c r="C10" s="92" t="s">
        <v>32</v>
      </c>
      <c r="D10" s="231">
        <f>D45</f>
        <v>0</v>
      </c>
      <c r="E10" s="231"/>
      <c r="F10" s="104" t="s">
        <v>40</v>
      </c>
      <c r="G10" s="6"/>
      <c r="H10" s="6"/>
      <c r="I10" s="6"/>
    </row>
    <row r="11" spans="1:11" ht="9.9499999999999993" customHeight="1" x14ac:dyDescent="0.4">
      <c r="A11" s="6"/>
      <c r="B11" s="6"/>
      <c r="C11" s="6"/>
      <c r="D11" s="102"/>
      <c r="E11" s="102"/>
      <c r="F11" s="6"/>
      <c r="G11" s="6"/>
      <c r="H11" s="6"/>
      <c r="I11" s="6"/>
    </row>
    <row r="12" spans="1:11" ht="16.5" x14ac:dyDescent="0.4">
      <c r="A12" s="6"/>
      <c r="B12" s="6"/>
      <c r="C12" s="92" t="s">
        <v>69</v>
      </c>
      <c r="D12" s="231">
        <f>D8-D10</f>
        <v>0</v>
      </c>
      <c r="E12" s="231"/>
      <c r="F12" s="104" t="s">
        <v>40</v>
      </c>
      <c r="G12" s="6"/>
      <c r="H12" s="6"/>
      <c r="I12" s="6"/>
    </row>
    <row r="13" spans="1:11" ht="20.100000000000001" customHeight="1" x14ac:dyDescent="0.4">
      <c r="A13" s="6"/>
      <c r="B13" s="6"/>
      <c r="C13" s="6"/>
      <c r="D13" s="6"/>
      <c r="E13" s="6"/>
      <c r="F13" s="6"/>
      <c r="G13" s="6"/>
      <c r="H13" s="6"/>
      <c r="I13" s="6"/>
    </row>
    <row r="14" spans="1:11" ht="15" customHeight="1" x14ac:dyDescent="0.4">
      <c r="A14" s="6"/>
      <c r="B14" s="6" t="s">
        <v>36</v>
      </c>
      <c r="C14" s="6"/>
      <c r="D14" s="6"/>
      <c r="E14" s="6"/>
      <c r="F14" s="6"/>
      <c r="G14" s="6"/>
      <c r="H14" s="6"/>
      <c r="I14" s="6"/>
    </row>
    <row r="15" spans="1:11" ht="15" customHeight="1" x14ac:dyDescent="0.4">
      <c r="A15" s="6"/>
      <c r="B15" s="74" t="s">
        <v>16</v>
      </c>
      <c r="C15" s="74" t="s">
        <v>22</v>
      </c>
      <c r="D15" s="74" t="s">
        <v>28</v>
      </c>
      <c r="E15" s="74" t="s">
        <v>41</v>
      </c>
      <c r="F15" s="233" t="s">
        <v>17</v>
      </c>
      <c r="G15" s="233"/>
      <c r="H15" s="233"/>
      <c r="I15" s="6"/>
    </row>
    <row r="16" spans="1:11" ht="15" customHeight="1" x14ac:dyDescent="0.4">
      <c r="A16" s="6"/>
      <c r="B16" s="152" t="str">
        <f>IF('1 設定'!C9="","",'1 設定'!C9)</f>
        <v/>
      </c>
      <c r="C16" s="142" t="str">
        <f>IF('1 設定'!D9="","",'1 設定'!D9)</f>
        <v/>
      </c>
      <c r="D16" s="142" t="str">
        <f>IF(AND(B16="",'非計算元シート(収入)'!D6=0),"",'非計算元シート(収入)'!D6)</f>
        <v/>
      </c>
      <c r="E16" s="142" t="str">
        <f>IFERROR(D16-C16,"")</f>
        <v/>
      </c>
      <c r="F16" s="226"/>
      <c r="G16" s="226"/>
      <c r="H16" s="226"/>
      <c r="I16" s="6"/>
      <c r="K16" s="69" t="str">
        <f>IF(B16="","非表示対象","")</f>
        <v>非表示対象</v>
      </c>
    </row>
    <row r="17" spans="1:11" ht="15" customHeight="1" x14ac:dyDescent="0.4">
      <c r="A17" s="6"/>
      <c r="B17" s="152" t="str">
        <f>IF('1 設定'!C10="","",'1 設定'!C10)</f>
        <v/>
      </c>
      <c r="C17" s="142" t="str">
        <f>IF('1 設定'!D10="","",'1 設定'!D10)</f>
        <v/>
      </c>
      <c r="D17" s="142" t="str">
        <f>IF(AND(B17="",'非計算元シート(収入)'!F6=0),"",'非計算元シート(収入)'!F6)</f>
        <v/>
      </c>
      <c r="E17" s="142" t="str">
        <f t="shared" ref="E17:E26" si="0">IFERROR(D17-C17,"")</f>
        <v/>
      </c>
      <c r="F17" s="226"/>
      <c r="G17" s="226"/>
      <c r="H17" s="226"/>
      <c r="I17" s="6"/>
      <c r="K17" s="69" t="str">
        <f t="shared" ref="K17:K24" si="1">IF(B17="","非表示対象","")</f>
        <v>非表示対象</v>
      </c>
    </row>
    <row r="18" spans="1:11" ht="15" customHeight="1" x14ac:dyDescent="0.4">
      <c r="A18" s="6"/>
      <c r="B18" s="152" t="str">
        <f>IF('1 設定'!C11="","",'1 設定'!C11)</f>
        <v/>
      </c>
      <c r="C18" s="142" t="str">
        <f>IF('1 設定'!D11="","",'1 設定'!D11)</f>
        <v/>
      </c>
      <c r="D18" s="142" t="str">
        <f>IF(AND(B18="",'非計算元シート(収入)'!G6=0),"",'非計算元シート(収入)'!G6)</f>
        <v/>
      </c>
      <c r="E18" s="142" t="str">
        <f t="shared" si="0"/>
        <v/>
      </c>
      <c r="F18" s="226"/>
      <c r="G18" s="226"/>
      <c r="H18" s="226"/>
      <c r="I18" s="6"/>
      <c r="K18" s="69" t="str">
        <f t="shared" si="1"/>
        <v>非表示対象</v>
      </c>
    </row>
    <row r="19" spans="1:11" ht="15" customHeight="1" x14ac:dyDescent="0.4">
      <c r="A19" s="6"/>
      <c r="B19" s="152" t="str">
        <f>IF('1 設定'!C12="","",'1 設定'!C12)</f>
        <v/>
      </c>
      <c r="C19" s="142" t="str">
        <f>IF('1 設定'!D12="","",'1 設定'!D12)</f>
        <v/>
      </c>
      <c r="D19" s="142" t="str">
        <f>IF(AND(B19="",'非計算元シート(収入)'!H6=0),"",'非計算元シート(収入)'!H6)</f>
        <v/>
      </c>
      <c r="E19" s="142" t="str">
        <f t="shared" si="0"/>
        <v/>
      </c>
      <c r="F19" s="226"/>
      <c r="G19" s="226"/>
      <c r="H19" s="226"/>
      <c r="I19" s="6"/>
      <c r="K19" s="69" t="str">
        <f t="shared" si="1"/>
        <v>非表示対象</v>
      </c>
    </row>
    <row r="20" spans="1:11" ht="15" customHeight="1" x14ac:dyDescent="0.4">
      <c r="A20" s="6"/>
      <c r="B20" s="152" t="str">
        <f>IF('1 設定'!C13="","",'1 設定'!C13)</f>
        <v/>
      </c>
      <c r="C20" s="142" t="str">
        <f>IF('1 設定'!D13="","",'1 設定'!D13)</f>
        <v/>
      </c>
      <c r="D20" s="142" t="str">
        <f>IF(AND(B20="",'非計算元シート(収入)'!I6=0),"",'非計算元シート(収入)'!I6)</f>
        <v/>
      </c>
      <c r="E20" s="142" t="str">
        <f t="shared" si="0"/>
        <v/>
      </c>
      <c r="F20" s="226"/>
      <c r="G20" s="226"/>
      <c r="H20" s="226"/>
      <c r="I20" s="6"/>
      <c r="K20" s="69" t="str">
        <f t="shared" si="1"/>
        <v>非表示対象</v>
      </c>
    </row>
    <row r="21" spans="1:11" ht="15" customHeight="1" x14ac:dyDescent="0.4">
      <c r="A21" s="6"/>
      <c r="B21" s="152" t="str">
        <f>IF('1 設定'!C14="","",'1 設定'!C14)</f>
        <v/>
      </c>
      <c r="C21" s="142" t="str">
        <f>IF('1 設定'!D14="","",'1 設定'!D14)</f>
        <v/>
      </c>
      <c r="D21" s="142" t="str">
        <f>IF(AND(B21="",'非計算元シート(収入)'!J6=0),"",'非計算元シート(収入)'!J6)</f>
        <v/>
      </c>
      <c r="E21" s="142" t="str">
        <f t="shared" si="0"/>
        <v/>
      </c>
      <c r="F21" s="226"/>
      <c r="G21" s="226"/>
      <c r="H21" s="226"/>
      <c r="I21" s="6"/>
      <c r="K21" s="69" t="str">
        <f t="shared" si="1"/>
        <v>非表示対象</v>
      </c>
    </row>
    <row r="22" spans="1:11" ht="15" customHeight="1" x14ac:dyDescent="0.4">
      <c r="A22" s="6"/>
      <c r="B22" s="152" t="str">
        <f>IF('1 設定'!C15="","",'1 設定'!C15)</f>
        <v/>
      </c>
      <c r="C22" s="142" t="str">
        <f>IF('1 設定'!D15="","",'1 設定'!D15)</f>
        <v/>
      </c>
      <c r="D22" s="142" t="str">
        <f>IF(AND(B22="",'非計算元シート(収入)'!K6=0),"",'非計算元シート(収入)'!K6)</f>
        <v/>
      </c>
      <c r="E22" s="142" t="str">
        <f t="shared" si="0"/>
        <v/>
      </c>
      <c r="F22" s="226"/>
      <c r="G22" s="226"/>
      <c r="H22" s="226"/>
      <c r="I22" s="6"/>
      <c r="K22" s="69" t="str">
        <f t="shared" si="1"/>
        <v>非表示対象</v>
      </c>
    </row>
    <row r="23" spans="1:11" ht="15" customHeight="1" x14ac:dyDescent="0.4">
      <c r="A23" s="6"/>
      <c r="B23" s="152" t="str">
        <f>IF('1 設定'!C16="","",'1 設定'!C16)</f>
        <v/>
      </c>
      <c r="C23" s="142" t="str">
        <f>IF('1 設定'!D16="","",'1 設定'!D16)</f>
        <v/>
      </c>
      <c r="D23" s="142" t="str">
        <f>IF(AND(B23="",'非計算元シート(収入)'!L6=0),"",'非計算元シート(収入)'!L6)</f>
        <v/>
      </c>
      <c r="E23" s="142" t="str">
        <f t="shared" si="0"/>
        <v/>
      </c>
      <c r="F23" s="226"/>
      <c r="G23" s="226"/>
      <c r="H23" s="226"/>
      <c r="I23" s="6"/>
      <c r="K23" s="69" t="str">
        <f t="shared" si="1"/>
        <v>非表示対象</v>
      </c>
    </row>
    <row r="24" spans="1:11" ht="15" customHeight="1" x14ac:dyDescent="0.4">
      <c r="A24" s="6"/>
      <c r="B24" s="152" t="str">
        <f>IF('1 設定'!C17="","",'1 設定'!C17)</f>
        <v/>
      </c>
      <c r="C24" s="142" t="str">
        <f>IF('1 設定'!D17="","",'1 設定'!D17)</f>
        <v/>
      </c>
      <c r="D24" s="142" t="str">
        <f>IF(AND(B24="",'非計算元シート(収入)'!M6=0),"",'非計算元シート(収入)'!M6)</f>
        <v/>
      </c>
      <c r="E24" s="142" t="str">
        <f t="shared" si="0"/>
        <v/>
      </c>
      <c r="F24" s="226"/>
      <c r="G24" s="226"/>
      <c r="H24" s="226"/>
      <c r="I24" s="6"/>
      <c r="K24" s="69" t="str">
        <f t="shared" si="1"/>
        <v>非表示対象</v>
      </c>
    </row>
    <row r="25" spans="1:11" ht="15" customHeight="1" thickBot="1" x14ac:dyDescent="0.45">
      <c r="A25" s="6"/>
      <c r="B25" s="153" t="str">
        <f>IF('1 設定'!C18="","",'1 設定'!C18)</f>
        <v/>
      </c>
      <c r="C25" s="144" t="str">
        <f>IF('1 設定'!D18="","",'1 設定'!D18)</f>
        <v/>
      </c>
      <c r="D25" s="144" t="str">
        <f>IF(AND(B25="",'非計算元シート(収入)'!N6=0),"",'非計算元シート(収入)'!N6)</f>
        <v/>
      </c>
      <c r="E25" s="144" t="str">
        <f t="shared" si="0"/>
        <v/>
      </c>
      <c r="F25" s="228"/>
      <c r="G25" s="228"/>
      <c r="H25" s="228"/>
      <c r="I25" s="6"/>
      <c r="K25" s="69" t="str">
        <f>IF(B25="","非表示対象","")</f>
        <v>非表示対象</v>
      </c>
    </row>
    <row r="26" spans="1:11" ht="15" customHeight="1" thickTop="1" x14ac:dyDescent="0.4">
      <c r="A26" s="6"/>
      <c r="B26" s="154" t="s">
        <v>42</v>
      </c>
      <c r="C26" s="143">
        <f>SUM(C16:C25)</f>
        <v>0</v>
      </c>
      <c r="D26" s="155">
        <f>SUM(D16:D25)</f>
        <v>0</v>
      </c>
      <c r="E26" s="143">
        <f t="shared" si="0"/>
        <v>0</v>
      </c>
      <c r="F26" s="227"/>
      <c r="G26" s="227"/>
      <c r="H26" s="227"/>
      <c r="I26" s="6"/>
    </row>
    <row r="27" spans="1:11" x14ac:dyDescent="0.4">
      <c r="A27" s="6"/>
      <c r="B27" s="6"/>
      <c r="C27" s="6"/>
      <c r="D27" s="6"/>
      <c r="E27" s="6"/>
      <c r="F27" s="6"/>
      <c r="G27" s="6"/>
      <c r="H27" s="6"/>
      <c r="I27" s="6"/>
    </row>
    <row r="28" spans="1:11" ht="15" customHeight="1" x14ac:dyDescent="0.4">
      <c r="A28" s="6"/>
      <c r="B28" s="6" t="s">
        <v>37</v>
      </c>
      <c r="C28" s="6"/>
      <c r="D28" s="6"/>
      <c r="E28" s="6"/>
      <c r="F28" s="6"/>
      <c r="G28" s="6"/>
      <c r="H28" s="6"/>
      <c r="I28" s="6"/>
    </row>
    <row r="29" spans="1:11" ht="15" customHeight="1" x14ac:dyDescent="0.4">
      <c r="A29" s="6"/>
      <c r="B29" s="74" t="s">
        <v>16</v>
      </c>
      <c r="C29" s="74" t="s">
        <v>22</v>
      </c>
      <c r="D29" s="74" t="s">
        <v>28</v>
      </c>
      <c r="E29" s="74" t="s">
        <v>41</v>
      </c>
      <c r="F29" s="233" t="s">
        <v>17</v>
      </c>
      <c r="G29" s="233"/>
      <c r="H29" s="233"/>
      <c r="I29" s="6"/>
    </row>
    <row r="30" spans="1:11" ht="15" customHeight="1" x14ac:dyDescent="0.4">
      <c r="A30" s="6"/>
      <c r="B30" s="152" t="str">
        <f>IF('1 設定'!C22="","",'1 設定'!C22)</f>
        <v/>
      </c>
      <c r="C30" s="142" t="str">
        <f>IF('1 設定'!D22=0,"",'1 設定'!D22)</f>
        <v/>
      </c>
      <c r="D30" s="142" t="str">
        <f>IF(AND(B30="",'非計算元シート(支出)'!D6=0),"",'非計算元シート(支出)'!D6)</f>
        <v/>
      </c>
      <c r="E30" s="142" t="str">
        <f>IFERROR(D30-C30,"")</f>
        <v/>
      </c>
      <c r="F30" s="226"/>
      <c r="G30" s="226"/>
      <c r="H30" s="226"/>
      <c r="I30" s="6"/>
      <c r="K30" s="69" t="str">
        <f>IF(B30="","非表示対象","")</f>
        <v>非表示対象</v>
      </c>
    </row>
    <row r="31" spans="1:11" ht="15" customHeight="1" x14ac:dyDescent="0.4">
      <c r="A31" s="6"/>
      <c r="B31" s="152" t="str">
        <f>IF('1 設定'!C23="","",'1 設定'!C23)</f>
        <v/>
      </c>
      <c r="C31" s="142" t="str">
        <f>IF('1 設定'!D23=0,"",'1 設定'!D23)</f>
        <v/>
      </c>
      <c r="D31" s="142" t="str">
        <f>IF(AND(B31="",'非計算元シート(支出)'!H6=0),"",'非計算元シート(支出)'!H6)</f>
        <v/>
      </c>
      <c r="E31" s="142" t="str">
        <f t="shared" ref="E31:E44" si="2">IFERROR(D31-C31,"")</f>
        <v/>
      </c>
      <c r="F31" s="226"/>
      <c r="G31" s="226"/>
      <c r="H31" s="226"/>
      <c r="I31" s="6"/>
      <c r="K31" s="69" t="str">
        <f t="shared" ref="K31:K44" si="3">IF(B31="","非表示対象","")</f>
        <v>非表示対象</v>
      </c>
    </row>
    <row r="32" spans="1:11" ht="15" customHeight="1" x14ac:dyDescent="0.4">
      <c r="A32" s="6"/>
      <c r="B32" s="152" t="str">
        <f>IF('1 設定'!C24="","",'1 設定'!C24)</f>
        <v/>
      </c>
      <c r="C32" s="142" t="str">
        <f>IF('1 設定'!D24=0,"",'1 設定'!D24)</f>
        <v/>
      </c>
      <c r="D32" s="142" t="str">
        <f>IF(AND(B32="",'非計算元シート(支出)'!I6=0),"",'非計算元シート(支出)'!I6)</f>
        <v/>
      </c>
      <c r="E32" s="142" t="str">
        <f t="shared" si="2"/>
        <v/>
      </c>
      <c r="F32" s="226"/>
      <c r="G32" s="226"/>
      <c r="H32" s="226"/>
      <c r="I32" s="6"/>
      <c r="K32" s="69" t="str">
        <f t="shared" si="3"/>
        <v>非表示対象</v>
      </c>
    </row>
    <row r="33" spans="1:11" ht="15" customHeight="1" x14ac:dyDescent="0.4">
      <c r="A33" s="6"/>
      <c r="B33" s="152" t="str">
        <f>IF('1 設定'!C25="","",'1 設定'!C25)</f>
        <v/>
      </c>
      <c r="C33" s="142" t="str">
        <f>IF('1 設定'!D25=0,"",'1 設定'!D25)</f>
        <v/>
      </c>
      <c r="D33" s="142" t="str">
        <f>IF(AND(B33="",'非計算元シート(支出)'!J6=0),"",'非計算元シート(支出)'!J6)</f>
        <v/>
      </c>
      <c r="E33" s="142" t="str">
        <f t="shared" si="2"/>
        <v/>
      </c>
      <c r="F33" s="226"/>
      <c r="G33" s="226"/>
      <c r="H33" s="226"/>
      <c r="I33" s="6"/>
      <c r="K33" s="69" t="str">
        <f t="shared" si="3"/>
        <v>非表示対象</v>
      </c>
    </row>
    <row r="34" spans="1:11" ht="15" customHeight="1" x14ac:dyDescent="0.4">
      <c r="A34" s="6"/>
      <c r="B34" s="152" t="str">
        <f>IF('1 設定'!C26="","",'1 設定'!C26)</f>
        <v/>
      </c>
      <c r="C34" s="142" t="str">
        <f>IF('1 設定'!D26=0,"",'1 設定'!D26)</f>
        <v/>
      </c>
      <c r="D34" s="142" t="str">
        <f>IF(AND(B34="",'非計算元シート(支出)'!K6=0),"",'非計算元シート(支出)'!K6)</f>
        <v/>
      </c>
      <c r="E34" s="142" t="str">
        <f t="shared" si="2"/>
        <v/>
      </c>
      <c r="F34" s="226"/>
      <c r="G34" s="226"/>
      <c r="H34" s="226"/>
      <c r="I34" s="6"/>
      <c r="K34" s="69" t="str">
        <f t="shared" si="3"/>
        <v>非表示対象</v>
      </c>
    </row>
    <row r="35" spans="1:11" ht="15" customHeight="1" x14ac:dyDescent="0.4">
      <c r="A35" s="6"/>
      <c r="B35" s="152" t="str">
        <f>IF('1 設定'!C27="","",'1 設定'!C27)</f>
        <v/>
      </c>
      <c r="C35" s="142" t="str">
        <f>IF('1 設定'!D27=0,"",'1 設定'!D27)</f>
        <v/>
      </c>
      <c r="D35" s="142" t="str">
        <f>IF(AND(B35="",'非計算元シート(支出)'!L6=0),"",'非計算元シート(支出)'!L6)</f>
        <v/>
      </c>
      <c r="E35" s="142" t="str">
        <f t="shared" si="2"/>
        <v/>
      </c>
      <c r="F35" s="226"/>
      <c r="G35" s="226"/>
      <c r="H35" s="226"/>
      <c r="I35" s="6"/>
      <c r="K35" s="69" t="str">
        <f t="shared" si="3"/>
        <v>非表示対象</v>
      </c>
    </row>
    <row r="36" spans="1:11" ht="15" customHeight="1" x14ac:dyDescent="0.4">
      <c r="A36" s="6"/>
      <c r="B36" s="152" t="str">
        <f>IF('1 設定'!C28="","",'1 設定'!C28)</f>
        <v/>
      </c>
      <c r="C36" s="142" t="str">
        <f>IF('1 設定'!D28=0,"",'1 設定'!D28)</f>
        <v/>
      </c>
      <c r="D36" s="142" t="str">
        <f>IF(AND(B36="",'非計算元シート(支出)'!M6=0),"",'非計算元シート(支出)'!M6)</f>
        <v/>
      </c>
      <c r="E36" s="142" t="str">
        <f t="shared" si="2"/>
        <v/>
      </c>
      <c r="F36" s="226"/>
      <c r="G36" s="226"/>
      <c r="H36" s="226"/>
      <c r="I36" s="6"/>
      <c r="K36" s="69" t="str">
        <f t="shared" si="3"/>
        <v>非表示対象</v>
      </c>
    </row>
    <row r="37" spans="1:11" ht="15" customHeight="1" x14ac:dyDescent="0.4">
      <c r="A37" s="6"/>
      <c r="B37" s="152" t="str">
        <f>IF('1 設定'!C29="","",'1 設定'!C29)</f>
        <v/>
      </c>
      <c r="C37" s="142" t="str">
        <f>IF('1 設定'!D29=0,"",'1 設定'!D29)</f>
        <v/>
      </c>
      <c r="D37" s="142" t="str">
        <f>IF(AND(B37="",'非計算元シート(支出)'!N6=0),"",'非計算元シート(支出)'!N6)</f>
        <v/>
      </c>
      <c r="E37" s="142" t="str">
        <f t="shared" si="2"/>
        <v/>
      </c>
      <c r="F37" s="226"/>
      <c r="G37" s="226"/>
      <c r="H37" s="226"/>
      <c r="I37" s="6"/>
      <c r="K37" s="69" t="str">
        <f t="shared" si="3"/>
        <v>非表示対象</v>
      </c>
    </row>
    <row r="38" spans="1:11" ht="15" customHeight="1" x14ac:dyDescent="0.4">
      <c r="A38" s="6"/>
      <c r="B38" s="152" t="str">
        <f>IF('1 設定'!C30="","",'1 設定'!C30)</f>
        <v/>
      </c>
      <c r="C38" s="142" t="str">
        <f>IF('1 設定'!D30=0,"",'1 設定'!D30)</f>
        <v/>
      </c>
      <c r="D38" s="142" t="str">
        <f>IF(AND(B38="",'非計算元シート(支出)'!O6=0),"",'非計算元シート(支出)'!O6)</f>
        <v/>
      </c>
      <c r="E38" s="142" t="str">
        <f t="shared" si="2"/>
        <v/>
      </c>
      <c r="F38" s="226"/>
      <c r="G38" s="226"/>
      <c r="H38" s="226"/>
      <c r="I38" s="6"/>
      <c r="K38" s="69" t="str">
        <f t="shared" si="3"/>
        <v>非表示対象</v>
      </c>
    </row>
    <row r="39" spans="1:11" ht="15" customHeight="1" x14ac:dyDescent="0.4">
      <c r="A39" s="6"/>
      <c r="B39" s="152" t="str">
        <f>IF('1 設定'!C31="","",'1 設定'!C31)</f>
        <v/>
      </c>
      <c r="C39" s="142" t="str">
        <f>IF('1 設定'!D31=0,"",'1 設定'!D31)</f>
        <v/>
      </c>
      <c r="D39" s="142" t="str">
        <f>IF(AND(B39="",'非計算元シート(支出)'!P6=0),"",'非計算元シート(支出)'!P6)</f>
        <v/>
      </c>
      <c r="E39" s="142" t="str">
        <f t="shared" si="2"/>
        <v/>
      </c>
      <c r="F39" s="226"/>
      <c r="G39" s="226"/>
      <c r="H39" s="226"/>
      <c r="I39" s="6"/>
      <c r="K39" s="69" t="str">
        <f t="shared" si="3"/>
        <v>非表示対象</v>
      </c>
    </row>
    <row r="40" spans="1:11" ht="15" customHeight="1" x14ac:dyDescent="0.4">
      <c r="A40" s="6"/>
      <c r="B40" s="152" t="str">
        <f>IF('1 設定'!C32="","",'1 設定'!C32)</f>
        <v/>
      </c>
      <c r="C40" s="142" t="str">
        <f>IF('1 設定'!D32=0,"",'1 設定'!D32)</f>
        <v/>
      </c>
      <c r="D40" s="142" t="str">
        <f>IF(AND(B40="",'非計算元シート(支出)'!Q6=0),"",'非計算元シート(支出)'!Q6)</f>
        <v/>
      </c>
      <c r="E40" s="142" t="str">
        <f t="shared" si="2"/>
        <v/>
      </c>
      <c r="F40" s="226"/>
      <c r="G40" s="226"/>
      <c r="H40" s="226"/>
      <c r="I40" s="6"/>
      <c r="K40" s="69" t="str">
        <f t="shared" si="3"/>
        <v>非表示対象</v>
      </c>
    </row>
    <row r="41" spans="1:11" ht="15" customHeight="1" x14ac:dyDescent="0.4">
      <c r="A41" s="6"/>
      <c r="B41" s="152" t="str">
        <f>IF('1 設定'!C33="","",'1 設定'!C33)</f>
        <v/>
      </c>
      <c r="C41" s="142" t="str">
        <f>IF('1 設定'!D33=0,"",'1 設定'!D33)</f>
        <v/>
      </c>
      <c r="D41" s="142" t="str">
        <f>IF(AND(B41="",'非計算元シート(支出)'!R6=0),"",'非計算元シート(支出)'!R6)</f>
        <v/>
      </c>
      <c r="E41" s="142" t="str">
        <f t="shared" si="2"/>
        <v/>
      </c>
      <c r="F41" s="226"/>
      <c r="G41" s="226"/>
      <c r="H41" s="226"/>
      <c r="I41" s="6"/>
      <c r="K41" s="69" t="str">
        <f t="shared" si="3"/>
        <v>非表示対象</v>
      </c>
    </row>
    <row r="42" spans="1:11" ht="15" customHeight="1" x14ac:dyDescent="0.4">
      <c r="A42" s="6"/>
      <c r="B42" s="152" t="str">
        <f>IF('1 設定'!C34="","",'1 設定'!C34)</f>
        <v/>
      </c>
      <c r="C42" s="142" t="str">
        <f>IF('1 設定'!D34=0,"",'1 設定'!D34)</f>
        <v/>
      </c>
      <c r="D42" s="142" t="str">
        <f>IF(AND(B42="",'非計算元シート(支出)'!S6=0),"",'非計算元シート(支出)'!S6)</f>
        <v/>
      </c>
      <c r="E42" s="142" t="str">
        <f t="shared" si="2"/>
        <v/>
      </c>
      <c r="F42" s="226"/>
      <c r="G42" s="226"/>
      <c r="H42" s="226"/>
      <c r="I42" s="6"/>
      <c r="K42" s="69" t="str">
        <f t="shared" si="3"/>
        <v>非表示対象</v>
      </c>
    </row>
    <row r="43" spans="1:11" ht="15" customHeight="1" x14ac:dyDescent="0.4">
      <c r="A43" s="6"/>
      <c r="B43" s="152" t="str">
        <f>IF('1 設定'!C35="","",'1 設定'!C35)</f>
        <v/>
      </c>
      <c r="C43" s="142" t="str">
        <f>IF('1 設定'!D35=0,"",'1 設定'!D35)</f>
        <v/>
      </c>
      <c r="D43" s="142" t="str">
        <f>IF(AND(B43="",'非計算元シート(支出)'!T6=0),"",'非計算元シート(支出)'!T6)</f>
        <v/>
      </c>
      <c r="E43" s="142" t="str">
        <f t="shared" si="2"/>
        <v/>
      </c>
      <c r="F43" s="226"/>
      <c r="G43" s="226"/>
      <c r="H43" s="226"/>
      <c r="I43" s="6"/>
      <c r="K43" s="69" t="str">
        <f t="shared" si="3"/>
        <v>非表示対象</v>
      </c>
    </row>
    <row r="44" spans="1:11" ht="15" customHeight="1" thickBot="1" x14ac:dyDescent="0.45">
      <c r="A44" s="6"/>
      <c r="B44" s="153" t="str">
        <f>IF('1 設定'!C36="","",'1 設定'!C36)</f>
        <v/>
      </c>
      <c r="C44" s="144" t="str">
        <f>IF('1 設定'!D36=0,"",'1 設定'!D36)</f>
        <v/>
      </c>
      <c r="D44" s="144" t="str">
        <f>IF(AND(B44="",'非計算元シート(支出)'!U6=0),"",'非計算元シート(支出)'!U6)</f>
        <v/>
      </c>
      <c r="E44" s="144" t="str">
        <f t="shared" si="2"/>
        <v/>
      </c>
      <c r="F44" s="228"/>
      <c r="G44" s="228"/>
      <c r="H44" s="228"/>
      <c r="I44" s="6"/>
      <c r="K44" s="69" t="str">
        <f t="shared" si="3"/>
        <v>非表示対象</v>
      </c>
    </row>
    <row r="45" spans="1:11" ht="15" customHeight="1" thickTop="1" x14ac:dyDescent="0.4">
      <c r="A45" s="6"/>
      <c r="B45" s="154" t="s">
        <v>42</v>
      </c>
      <c r="C45" s="143">
        <f>SUM(C30:C44)</f>
        <v>0</v>
      </c>
      <c r="D45" s="155">
        <f>SUM(D30:D44)</f>
        <v>0</v>
      </c>
      <c r="E45" s="143">
        <f>IFERROR(D45-C45,"")</f>
        <v>0</v>
      </c>
      <c r="F45" s="227"/>
      <c r="G45" s="227"/>
      <c r="H45" s="227"/>
      <c r="I45" s="6"/>
    </row>
    <row r="46" spans="1:11" ht="9.9499999999999993" customHeight="1" x14ac:dyDescent="0.4">
      <c r="A46" s="6"/>
      <c r="B46" s="6"/>
      <c r="C46" s="6"/>
      <c r="D46" s="6"/>
      <c r="E46" s="6"/>
      <c r="F46" s="6"/>
      <c r="G46" s="6"/>
      <c r="H46" s="6"/>
      <c r="I46" s="6"/>
    </row>
    <row r="47" spans="1:11" ht="20.100000000000001" customHeight="1" x14ac:dyDescent="0.4">
      <c r="A47" s="6"/>
      <c r="B47" s="232"/>
      <c r="C47" s="232"/>
      <c r="D47" s="232"/>
      <c r="E47" s="232"/>
      <c r="F47" s="232"/>
      <c r="G47" s="232"/>
      <c r="H47" s="232"/>
      <c r="I47" s="6"/>
    </row>
    <row r="48" spans="1:11" ht="20.100000000000001" customHeight="1" x14ac:dyDescent="0.4">
      <c r="A48" s="6"/>
      <c r="B48" s="232"/>
      <c r="C48" s="232"/>
      <c r="D48" s="232"/>
      <c r="E48" s="232"/>
      <c r="F48" s="232"/>
      <c r="G48" s="232"/>
      <c r="H48" s="232"/>
      <c r="I48" s="6"/>
    </row>
    <row r="49" spans="1:9" ht="20.100000000000001" customHeight="1" x14ac:dyDescent="0.4">
      <c r="A49" s="6"/>
      <c r="B49" s="232"/>
      <c r="C49" s="232"/>
      <c r="D49" s="232"/>
      <c r="E49" s="232"/>
      <c r="F49" s="232"/>
      <c r="G49" s="232"/>
      <c r="H49" s="232"/>
      <c r="I49" s="6"/>
    </row>
    <row r="50" spans="1:9" ht="9.9499999999999993" customHeight="1" x14ac:dyDescent="0.4">
      <c r="A50" s="6"/>
      <c r="B50" s="6"/>
      <c r="C50" s="6"/>
      <c r="D50" s="6"/>
      <c r="E50" s="6"/>
      <c r="F50" s="6"/>
      <c r="G50" s="6"/>
      <c r="H50" s="6"/>
      <c r="I50" s="6"/>
    </row>
  </sheetData>
  <sheetProtection sheet="1" objects="1" scenarios="1" formatRows="0"/>
  <mergeCells count="38">
    <mergeCell ref="B49:H49"/>
    <mergeCell ref="B48:H48"/>
    <mergeCell ref="B47:H47"/>
    <mergeCell ref="F17:H17"/>
    <mergeCell ref="F15:H15"/>
    <mergeCell ref="F32:H32"/>
    <mergeCell ref="F26:H26"/>
    <mergeCell ref="F18:H18"/>
    <mergeCell ref="F19:H19"/>
    <mergeCell ref="F20:H20"/>
    <mergeCell ref="F21:H21"/>
    <mergeCell ref="F22:H22"/>
    <mergeCell ref="F23:H23"/>
    <mergeCell ref="F24:H24"/>
    <mergeCell ref="F25:H25"/>
    <mergeCell ref="F29:H29"/>
    <mergeCell ref="D6:E6"/>
    <mergeCell ref="C4:G4"/>
    <mergeCell ref="B2:H2"/>
    <mergeCell ref="F16:H16"/>
    <mergeCell ref="D8:E8"/>
    <mergeCell ref="D10:E10"/>
    <mergeCell ref="D12:E12"/>
    <mergeCell ref="F30:H30"/>
    <mergeCell ref="F31:H31"/>
    <mergeCell ref="F45:H45"/>
    <mergeCell ref="F44:H44"/>
    <mergeCell ref="F33:H33"/>
    <mergeCell ref="F34:H34"/>
    <mergeCell ref="F35:H35"/>
    <mergeCell ref="F36:H36"/>
    <mergeCell ref="F37:H37"/>
    <mergeCell ref="F38:H38"/>
    <mergeCell ref="F39:H39"/>
    <mergeCell ref="F40:H40"/>
    <mergeCell ref="F41:H41"/>
    <mergeCell ref="F42:H42"/>
    <mergeCell ref="F43:H43"/>
  </mergeCells>
  <phoneticPr fontId="2"/>
  <conditionalFormatting sqref="C16:E26 C30:E45">
    <cfRule type="cellIs" dxfId="1" priority="1" operator="lessThan">
      <formula>0</formula>
    </cfRule>
  </conditionalFormatting>
  <pageMargins left="0.59055118110236227" right="0.59055118110236227" top="0.39370078740157483" bottom="0.39370078740157483" header="0.31496062992125984" footer="0.31496062992125984"/>
  <pageSetup paperSize="9" scale="95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BA4FF-F0C9-4B5C-BD63-DBB0535284C7}">
  <sheetPr codeName="Sheet6"/>
  <dimension ref="A1:M48"/>
  <sheetViews>
    <sheetView view="pageBreakPreview" zoomScaleNormal="100" zoomScaleSheetLayoutView="100" workbookViewId="0">
      <selection activeCell="B2" sqref="B2:H2"/>
    </sheetView>
  </sheetViews>
  <sheetFormatPr defaultRowHeight="14.25" x14ac:dyDescent="0.4"/>
  <cols>
    <col min="1" max="1" width="0.875" style="1" customWidth="1"/>
    <col min="2" max="2" width="15.625" style="1" customWidth="1"/>
    <col min="3" max="4" width="10.625" style="1" customWidth="1"/>
    <col min="5" max="5" width="15.625" style="1" customWidth="1"/>
    <col min="6" max="6" width="4.625" style="1" customWidth="1"/>
    <col min="7" max="7" width="25.625" style="1" customWidth="1"/>
    <col min="8" max="8" width="3.625" style="1" customWidth="1"/>
    <col min="9" max="9" width="0.875" style="1" customWidth="1"/>
    <col min="10" max="10" width="1.625" style="1" customWidth="1"/>
    <col min="11" max="11" width="10.5" style="1" hidden="1" customWidth="1"/>
    <col min="12" max="12" width="11.625" style="1" hidden="1" customWidth="1"/>
    <col min="13" max="13" width="11.625" style="1" bestFit="1" customWidth="1"/>
    <col min="14" max="16384" width="9" style="1"/>
  </cols>
  <sheetData>
    <row r="1" spans="1:12" ht="9.9499999999999993" customHeight="1" x14ac:dyDescent="0.4">
      <c r="A1" s="6"/>
      <c r="B1" s="6"/>
      <c r="C1" s="6"/>
      <c r="D1" s="6"/>
      <c r="E1" s="6"/>
      <c r="F1" s="6"/>
      <c r="G1" s="6"/>
      <c r="H1" s="6"/>
      <c r="I1" s="6"/>
    </row>
    <row r="2" spans="1:12" x14ac:dyDescent="0.4">
      <c r="A2" s="6"/>
      <c r="B2" s="230"/>
      <c r="C2" s="230"/>
      <c r="D2" s="230"/>
      <c r="E2" s="230"/>
      <c r="F2" s="230"/>
      <c r="G2" s="230"/>
      <c r="H2" s="230"/>
      <c r="I2" s="6"/>
      <c r="K2" s="70" t="s">
        <v>64</v>
      </c>
      <c r="L2" s="70" t="s">
        <v>64</v>
      </c>
    </row>
    <row r="3" spans="1:12" ht="20.100000000000001" customHeight="1" x14ac:dyDescent="0.4">
      <c r="A3" s="6"/>
      <c r="B3" s="6"/>
      <c r="C3" s="6"/>
      <c r="D3" s="6"/>
      <c r="E3" s="6"/>
      <c r="F3" s="6"/>
      <c r="G3" s="6"/>
      <c r="H3" s="6"/>
      <c r="I3" s="6"/>
    </row>
    <row r="4" spans="1:12" ht="16.5" x14ac:dyDescent="0.4">
      <c r="A4" s="6"/>
      <c r="B4" s="156" t="str">
        <f>L4</f>
        <v/>
      </c>
      <c r="C4" s="225" t="str">
        <f>'1 設定'!D2&amp;"　収支予算書"</f>
        <v>　収支予算書</v>
      </c>
      <c r="D4" s="225"/>
      <c r="E4" s="225"/>
      <c r="F4" s="225"/>
      <c r="G4" s="225"/>
      <c r="H4" s="6"/>
      <c r="I4" s="6"/>
      <c r="K4" s="94" t="str">
        <f>IF('1 設定'!D3="","",'1 設定'!D3)</f>
        <v/>
      </c>
      <c r="L4" s="95" t="str">
        <f>IFERROR(DATE(YEAR(K4)+1,MONTH(K4),DAY(K4)),"")</f>
        <v/>
      </c>
    </row>
    <row r="5" spans="1:12" ht="20.100000000000001" customHeight="1" x14ac:dyDescent="0.4">
      <c r="A5" s="6"/>
      <c r="B5" s="6"/>
      <c r="C5" s="6"/>
      <c r="D5" s="6"/>
      <c r="E5" s="6"/>
      <c r="F5" s="6"/>
      <c r="G5" s="6"/>
      <c r="H5" s="6"/>
      <c r="I5" s="6"/>
      <c r="L5" s="95"/>
    </row>
    <row r="6" spans="1:12" ht="15" customHeight="1" x14ac:dyDescent="0.4">
      <c r="A6" s="6"/>
      <c r="B6" s="90"/>
      <c r="C6" s="91" t="s">
        <v>27</v>
      </c>
      <c r="D6" s="229" t="str">
        <f>L6</f>
        <v/>
      </c>
      <c r="E6" s="229"/>
      <c r="F6" s="158" t="s">
        <v>6</v>
      </c>
      <c r="G6" s="159" t="str">
        <f>L14</f>
        <v/>
      </c>
      <c r="H6" s="6" t="s">
        <v>30</v>
      </c>
      <c r="I6" s="6"/>
      <c r="K6" s="95" t="str">
        <f>IF('1 設定'!D4="","",'1 設定'!D4)</f>
        <v/>
      </c>
      <c r="L6" s="95" t="str">
        <f>IFERROR(DATE(YEAR(K6)+1,MONTH(K6),DAY(K6)),"")</f>
        <v/>
      </c>
    </row>
    <row r="7" spans="1:12" ht="20.100000000000001" customHeight="1" x14ac:dyDescent="0.4">
      <c r="A7" s="6"/>
      <c r="B7" s="6"/>
      <c r="C7" s="6"/>
      <c r="D7" s="6"/>
      <c r="E7" s="6"/>
      <c r="F7" s="6"/>
      <c r="G7" s="6"/>
      <c r="H7" s="6"/>
      <c r="I7" s="6"/>
      <c r="K7" s="95"/>
      <c r="L7" s="95"/>
    </row>
    <row r="8" spans="1:12" ht="16.5" x14ac:dyDescent="0.4">
      <c r="A8" s="6"/>
      <c r="B8" s="6"/>
      <c r="C8" s="92" t="s">
        <v>38</v>
      </c>
      <c r="D8" s="231">
        <f>C27</f>
        <v>0</v>
      </c>
      <c r="E8" s="231"/>
      <c r="F8" s="103" t="s">
        <v>40</v>
      </c>
      <c r="G8" s="6"/>
      <c r="H8" s="6"/>
      <c r="I8" s="6"/>
    </row>
    <row r="9" spans="1:12" ht="9.9499999999999993" customHeight="1" x14ac:dyDescent="0.4">
      <c r="A9" s="6"/>
      <c r="B9" s="6"/>
      <c r="C9" s="93"/>
      <c r="D9" s="102"/>
      <c r="E9" s="102"/>
      <c r="F9" s="103"/>
      <c r="G9" s="6"/>
      <c r="H9" s="6"/>
      <c r="I9" s="6"/>
    </row>
    <row r="10" spans="1:12" ht="16.5" x14ac:dyDescent="0.4">
      <c r="A10" s="6"/>
      <c r="B10" s="6"/>
      <c r="C10" s="92" t="s">
        <v>39</v>
      </c>
      <c r="D10" s="231">
        <f>C47</f>
        <v>0</v>
      </c>
      <c r="E10" s="231"/>
      <c r="F10" s="103" t="s">
        <v>40</v>
      </c>
      <c r="G10" s="6"/>
      <c r="H10" s="6"/>
      <c r="I10" s="6"/>
    </row>
    <row r="11" spans="1:12" ht="9.9499999999999993" customHeight="1" x14ac:dyDescent="0.4">
      <c r="A11" s="6"/>
      <c r="B11" s="6"/>
      <c r="C11" s="93"/>
      <c r="D11" s="102"/>
      <c r="E11" s="102"/>
      <c r="F11" s="103"/>
      <c r="G11" s="6"/>
      <c r="H11" s="6"/>
      <c r="I11" s="6"/>
    </row>
    <row r="12" spans="1:12" ht="16.5" x14ac:dyDescent="0.4">
      <c r="A12" s="6"/>
      <c r="B12" s="6"/>
      <c r="C12" s="92" t="s">
        <v>69</v>
      </c>
      <c r="D12" s="231">
        <f>D8-D10</f>
        <v>0</v>
      </c>
      <c r="E12" s="231"/>
      <c r="F12" s="104" t="s">
        <v>40</v>
      </c>
      <c r="G12" s="6"/>
      <c r="H12" s="6"/>
      <c r="I12" s="6"/>
    </row>
    <row r="13" spans="1:12" ht="20.100000000000001" customHeight="1" x14ac:dyDescent="0.4">
      <c r="A13" s="6"/>
      <c r="B13" s="6"/>
      <c r="C13" s="6"/>
      <c r="D13" s="6"/>
      <c r="E13" s="6"/>
      <c r="F13" s="6"/>
      <c r="G13" s="6"/>
      <c r="H13" s="6"/>
      <c r="I13" s="6"/>
      <c r="K13" s="95"/>
      <c r="L13" s="95"/>
    </row>
    <row r="14" spans="1:12" ht="15" customHeight="1" x14ac:dyDescent="0.4">
      <c r="A14" s="6"/>
      <c r="B14" s="6" t="s">
        <v>36</v>
      </c>
      <c r="C14" s="6"/>
      <c r="D14" s="6"/>
      <c r="E14" s="6"/>
      <c r="F14" s="6"/>
      <c r="G14" s="6"/>
      <c r="H14" s="6"/>
      <c r="I14" s="6"/>
      <c r="K14" s="95" t="str">
        <f>IF('1 設定'!D6="","",'1 設定'!D6)</f>
        <v/>
      </c>
      <c r="L14" s="95" t="str">
        <f>IFERROR(DATE(YEAR(K14)+1,MONTH(K14),DAY(K14)),"")</f>
        <v/>
      </c>
    </row>
    <row r="15" spans="1:12" ht="15" customHeight="1" x14ac:dyDescent="0.4">
      <c r="A15" s="6"/>
      <c r="B15" s="233" t="s">
        <v>16</v>
      </c>
      <c r="C15" s="97" t="str">
        <f>L4</f>
        <v/>
      </c>
      <c r="D15" s="97" t="str">
        <f>K4</f>
        <v/>
      </c>
      <c r="E15" s="233" t="s">
        <v>29</v>
      </c>
      <c r="F15" s="233" t="s">
        <v>17</v>
      </c>
      <c r="G15" s="233"/>
      <c r="H15" s="233"/>
      <c r="I15" s="6"/>
      <c r="K15" s="95"/>
      <c r="L15" s="95"/>
    </row>
    <row r="16" spans="1:12" ht="15" customHeight="1" x14ac:dyDescent="0.4">
      <c r="A16" s="6"/>
      <c r="B16" s="233"/>
      <c r="C16" s="96" t="s">
        <v>22</v>
      </c>
      <c r="D16" s="164"/>
      <c r="E16" s="233"/>
      <c r="F16" s="233"/>
      <c r="G16" s="233"/>
      <c r="H16" s="233"/>
      <c r="I16" s="6"/>
      <c r="K16" s="1" t="s">
        <v>68</v>
      </c>
      <c r="L16" s="1" t="s">
        <v>67</v>
      </c>
    </row>
    <row r="17" spans="1:13" ht="15" customHeight="1" x14ac:dyDescent="0.4">
      <c r="A17" s="6"/>
      <c r="B17" s="152" t="str">
        <f>IF('1 設定'!C9="","",'1 設定'!C9)</f>
        <v/>
      </c>
      <c r="C17" s="149"/>
      <c r="D17" s="160" t="str">
        <f>IF($D$16="予算額",K17,IF($D$16="決算額",L17,""))</f>
        <v/>
      </c>
      <c r="E17" s="142" t="str">
        <f>IFERROR(C17-D17,"")</f>
        <v/>
      </c>
      <c r="F17" s="226"/>
      <c r="G17" s="226"/>
      <c r="H17" s="226"/>
      <c r="I17" s="6"/>
      <c r="K17" s="163" t="str">
        <f>IF('1 設定'!D9="","",'1 設定'!D9)</f>
        <v/>
      </c>
      <c r="L17" s="163" t="str">
        <f>'非計算元シート(収入)'!D6</f>
        <v/>
      </c>
      <c r="M17" s="69" t="str">
        <f>IF(B17="","非表示対象","")</f>
        <v>非表示対象</v>
      </c>
    </row>
    <row r="18" spans="1:13" ht="15" customHeight="1" x14ac:dyDescent="0.4">
      <c r="A18" s="6"/>
      <c r="B18" s="152" t="str">
        <f>IF('1 設定'!C10="","",'1 設定'!C10)</f>
        <v/>
      </c>
      <c r="C18" s="149"/>
      <c r="D18" s="160" t="str">
        <f t="shared" ref="D18:D26" si="0">IF($D$16="予算額",K18,IF($D$16="決算額",L18,""))</f>
        <v/>
      </c>
      <c r="E18" s="142" t="str">
        <f t="shared" ref="E18:E27" si="1">IFERROR(C18-D18,"")</f>
        <v/>
      </c>
      <c r="F18" s="226"/>
      <c r="G18" s="226"/>
      <c r="H18" s="226"/>
      <c r="I18" s="6"/>
      <c r="K18" s="163" t="str">
        <f>IF('1 設定'!D10="","",'1 設定'!D10)</f>
        <v/>
      </c>
      <c r="L18" s="163" t="str">
        <f>'非計算元シート(収入)'!F6</f>
        <v/>
      </c>
      <c r="M18" s="69" t="str">
        <f t="shared" ref="M18:M22" si="2">IF(B18="","非表示対象","")</f>
        <v>非表示対象</v>
      </c>
    </row>
    <row r="19" spans="1:13" ht="15" customHeight="1" x14ac:dyDescent="0.4">
      <c r="A19" s="6"/>
      <c r="B19" s="152" t="str">
        <f>IF('1 設定'!C11="","",'1 設定'!C11)</f>
        <v/>
      </c>
      <c r="C19" s="149"/>
      <c r="D19" s="160" t="str">
        <f t="shared" si="0"/>
        <v/>
      </c>
      <c r="E19" s="142" t="str">
        <f t="shared" si="1"/>
        <v/>
      </c>
      <c r="F19" s="226"/>
      <c r="G19" s="226"/>
      <c r="H19" s="226"/>
      <c r="I19" s="6"/>
      <c r="K19" s="163" t="str">
        <f>IF('1 設定'!D11="","",'1 設定'!D11)</f>
        <v/>
      </c>
      <c r="L19" s="163" t="str">
        <f>'非計算元シート(収入)'!G6</f>
        <v/>
      </c>
      <c r="M19" s="69" t="str">
        <f t="shared" si="2"/>
        <v>非表示対象</v>
      </c>
    </row>
    <row r="20" spans="1:13" ht="15" customHeight="1" x14ac:dyDescent="0.4">
      <c r="A20" s="6"/>
      <c r="B20" s="152" t="str">
        <f>IF('1 設定'!C12="","",'1 設定'!C12)</f>
        <v/>
      </c>
      <c r="C20" s="149"/>
      <c r="D20" s="160" t="str">
        <f t="shared" si="0"/>
        <v/>
      </c>
      <c r="E20" s="142" t="str">
        <f t="shared" si="1"/>
        <v/>
      </c>
      <c r="F20" s="226"/>
      <c r="G20" s="226"/>
      <c r="H20" s="226"/>
      <c r="I20" s="6"/>
      <c r="K20" s="163" t="str">
        <f>IF('1 設定'!D12="","",'1 設定'!D12)</f>
        <v/>
      </c>
      <c r="L20" s="163" t="str">
        <f>'非計算元シート(収入)'!H6</f>
        <v/>
      </c>
      <c r="M20" s="69" t="str">
        <f t="shared" si="2"/>
        <v>非表示対象</v>
      </c>
    </row>
    <row r="21" spans="1:13" ht="15" customHeight="1" x14ac:dyDescent="0.4">
      <c r="A21" s="6"/>
      <c r="B21" s="152" t="str">
        <f>IF('1 設定'!C13="","",'1 設定'!C13)</f>
        <v/>
      </c>
      <c r="C21" s="149"/>
      <c r="D21" s="160" t="str">
        <f t="shared" si="0"/>
        <v/>
      </c>
      <c r="E21" s="142" t="str">
        <f t="shared" si="1"/>
        <v/>
      </c>
      <c r="F21" s="226"/>
      <c r="G21" s="226"/>
      <c r="H21" s="226"/>
      <c r="I21" s="6"/>
      <c r="K21" s="163" t="str">
        <f>IF('1 設定'!D13="","",'1 設定'!D13)</f>
        <v/>
      </c>
      <c r="L21" s="163" t="str">
        <f>'非計算元シート(収入)'!I6</f>
        <v/>
      </c>
      <c r="M21" s="69" t="str">
        <f t="shared" si="2"/>
        <v>非表示対象</v>
      </c>
    </row>
    <row r="22" spans="1:13" ht="15" customHeight="1" x14ac:dyDescent="0.4">
      <c r="A22" s="6"/>
      <c r="B22" s="152" t="str">
        <f>IF('1 設定'!C14="","",'1 設定'!C14)</f>
        <v/>
      </c>
      <c r="C22" s="149"/>
      <c r="D22" s="160" t="str">
        <f t="shared" si="0"/>
        <v/>
      </c>
      <c r="E22" s="142" t="str">
        <f t="shared" si="1"/>
        <v/>
      </c>
      <c r="F22" s="226"/>
      <c r="G22" s="226"/>
      <c r="H22" s="226"/>
      <c r="I22" s="6"/>
      <c r="K22" s="163" t="str">
        <f>IF('1 設定'!D14="","",'1 設定'!D14)</f>
        <v/>
      </c>
      <c r="L22" s="163" t="str">
        <f>'非計算元シート(収入)'!J6</f>
        <v/>
      </c>
      <c r="M22" s="69" t="str">
        <f t="shared" si="2"/>
        <v>非表示対象</v>
      </c>
    </row>
    <row r="23" spans="1:13" ht="15" customHeight="1" x14ac:dyDescent="0.4">
      <c r="A23" s="6"/>
      <c r="B23" s="152" t="str">
        <f>IF('1 設定'!C15="","",'1 設定'!C15)</f>
        <v/>
      </c>
      <c r="C23" s="149"/>
      <c r="D23" s="160" t="str">
        <f t="shared" si="0"/>
        <v/>
      </c>
      <c r="E23" s="142" t="str">
        <f t="shared" si="1"/>
        <v/>
      </c>
      <c r="F23" s="226"/>
      <c r="G23" s="226"/>
      <c r="H23" s="226"/>
      <c r="I23" s="6"/>
      <c r="K23" s="163" t="str">
        <f>IF('1 設定'!D15="","",'1 設定'!D15)</f>
        <v/>
      </c>
      <c r="L23" s="163" t="str">
        <f>'非計算元シート(収入)'!K6</f>
        <v/>
      </c>
      <c r="M23" s="69" t="str">
        <f>IF(B23="","非表示対象","")</f>
        <v>非表示対象</v>
      </c>
    </row>
    <row r="24" spans="1:13" ht="15" customHeight="1" x14ac:dyDescent="0.4">
      <c r="A24" s="6"/>
      <c r="B24" s="152" t="str">
        <f>IF('1 設定'!C16="","",'1 設定'!C16)</f>
        <v/>
      </c>
      <c r="C24" s="149"/>
      <c r="D24" s="160" t="str">
        <f t="shared" si="0"/>
        <v/>
      </c>
      <c r="E24" s="142" t="str">
        <f t="shared" si="1"/>
        <v/>
      </c>
      <c r="F24" s="226"/>
      <c r="G24" s="226"/>
      <c r="H24" s="226"/>
      <c r="I24" s="6"/>
      <c r="K24" s="163" t="str">
        <f>IF('1 設定'!D16="","",'1 設定'!D16)</f>
        <v/>
      </c>
      <c r="L24" s="163" t="str">
        <f>'非計算元シート(収入)'!L6</f>
        <v/>
      </c>
      <c r="M24" s="69" t="str">
        <f t="shared" ref="M24:M26" si="3">IF(B24="","非表示対象","")</f>
        <v>非表示対象</v>
      </c>
    </row>
    <row r="25" spans="1:13" ht="15" customHeight="1" x14ac:dyDescent="0.4">
      <c r="A25" s="6"/>
      <c r="B25" s="152" t="str">
        <f>IF('1 設定'!C17="","",'1 設定'!C17)</f>
        <v/>
      </c>
      <c r="C25" s="149"/>
      <c r="D25" s="160" t="str">
        <f t="shared" si="0"/>
        <v/>
      </c>
      <c r="E25" s="142" t="str">
        <f t="shared" si="1"/>
        <v/>
      </c>
      <c r="F25" s="226"/>
      <c r="G25" s="226"/>
      <c r="H25" s="226"/>
      <c r="I25" s="6"/>
      <c r="K25" s="163" t="str">
        <f>IF('1 設定'!D17="","",'1 設定'!D17)</f>
        <v/>
      </c>
      <c r="L25" s="163" t="str">
        <f>'非計算元シート(収入)'!M6</f>
        <v/>
      </c>
      <c r="M25" s="69" t="str">
        <f t="shared" si="3"/>
        <v>非表示対象</v>
      </c>
    </row>
    <row r="26" spans="1:13" ht="15" customHeight="1" thickBot="1" x14ac:dyDescent="0.45">
      <c r="A26" s="6"/>
      <c r="B26" s="153" t="str">
        <f>IF('1 設定'!C18="","",'1 設定'!C18)</f>
        <v/>
      </c>
      <c r="C26" s="150"/>
      <c r="D26" s="161" t="str">
        <f t="shared" si="0"/>
        <v/>
      </c>
      <c r="E26" s="144" t="str">
        <f t="shared" si="1"/>
        <v/>
      </c>
      <c r="F26" s="228"/>
      <c r="G26" s="228"/>
      <c r="H26" s="228"/>
      <c r="I26" s="6"/>
      <c r="K26" s="163" t="str">
        <f>IF('1 設定'!D18="","",'1 設定'!D18)</f>
        <v/>
      </c>
      <c r="L26" s="163" t="str">
        <f>'非計算元シート(収入)'!N6</f>
        <v/>
      </c>
      <c r="M26" s="69" t="str">
        <f t="shared" si="3"/>
        <v>非表示対象</v>
      </c>
    </row>
    <row r="27" spans="1:13" ht="15" customHeight="1" thickTop="1" x14ac:dyDescent="0.4">
      <c r="A27" s="6"/>
      <c r="B27" s="154" t="s">
        <v>42</v>
      </c>
      <c r="C27" s="126">
        <f>SUM(C17:C26)</f>
        <v>0</v>
      </c>
      <c r="D27" s="162">
        <f>SUM(D17:D26)</f>
        <v>0</v>
      </c>
      <c r="E27" s="143">
        <f t="shared" si="1"/>
        <v>0</v>
      </c>
      <c r="F27" s="227"/>
      <c r="G27" s="227"/>
      <c r="H27" s="227"/>
      <c r="I27" s="6"/>
    </row>
    <row r="28" spans="1:13" x14ac:dyDescent="0.4">
      <c r="A28" s="6"/>
      <c r="B28" s="6"/>
      <c r="C28" s="6"/>
      <c r="D28" s="6"/>
      <c r="E28" s="6"/>
      <c r="F28" s="6"/>
      <c r="G28" s="6"/>
      <c r="H28" s="6"/>
      <c r="I28" s="6"/>
    </row>
    <row r="29" spans="1:13" ht="15" customHeight="1" x14ac:dyDescent="0.4">
      <c r="A29" s="6"/>
      <c r="B29" s="6" t="s">
        <v>37</v>
      </c>
      <c r="C29" s="6"/>
      <c r="D29" s="6"/>
      <c r="E29" s="6"/>
      <c r="F29" s="6"/>
      <c r="G29" s="6"/>
      <c r="H29" s="6"/>
      <c r="I29" s="6"/>
    </row>
    <row r="30" spans="1:13" ht="15" customHeight="1" x14ac:dyDescent="0.4">
      <c r="A30" s="6"/>
      <c r="B30" s="233" t="s">
        <v>16</v>
      </c>
      <c r="C30" s="97" t="str">
        <f>L4</f>
        <v/>
      </c>
      <c r="D30" s="97" t="str">
        <f>K4</f>
        <v/>
      </c>
      <c r="E30" s="233" t="s">
        <v>29</v>
      </c>
      <c r="F30" s="233" t="s">
        <v>17</v>
      </c>
      <c r="G30" s="233"/>
      <c r="H30" s="233"/>
      <c r="I30" s="6"/>
    </row>
    <row r="31" spans="1:13" ht="15" customHeight="1" x14ac:dyDescent="0.4">
      <c r="A31" s="6"/>
      <c r="B31" s="233"/>
      <c r="C31" s="96" t="s">
        <v>22</v>
      </c>
      <c r="D31" s="96" t="str">
        <f>IF(D16="","",D16)</f>
        <v/>
      </c>
      <c r="E31" s="233"/>
      <c r="F31" s="233"/>
      <c r="G31" s="233"/>
      <c r="H31" s="233"/>
      <c r="I31" s="6"/>
    </row>
    <row r="32" spans="1:13" ht="15" customHeight="1" x14ac:dyDescent="0.4">
      <c r="A32" s="6"/>
      <c r="B32" s="152" t="str">
        <f>IF('1 設定'!C22="","",'1 設定'!C22)</f>
        <v/>
      </c>
      <c r="C32" s="149"/>
      <c r="D32" s="160" t="str">
        <f>IF($D$16="予算額",K32,IF($D$16="決算額",L32,""))</f>
        <v/>
      </c>
      <c r="E32" s="142" t="str">
        <f>IFERROR(C32-D32,"")</f>
        <v/>
      </c>
      <c r="F32" s="226"/>
      <c r="G32" s="226"/>
      <c r="H32" s="226"/>
      <c r="I32" s="6"/>
      <c r="K32" s="163" t="str">
        <f>IF('1 設定'!D22="","",'1 設定'!D22)</f>
        <v/>
      </c>
      <c r="L32" s="163" t="str">
        <f>'非計算元シート(支出)'!D6</f>
        <v/>
      </c>
      <c r="M32" s="69" t="str">
        <f>IF(B32="","非表示対象","")</f>
        <v>非表示対象</v>
      </c>
    </row>
    <row r="33" spans="1:13" ht="15" customHeight="1" x14ac:dyDescent="0.4">
      <c r="A33" s="6"/>
      <c r="B33" s="152" t="str">
        <f>IF('1 設定'!C23="","",'1 設定'!C23)</f>
        <v/>
      </c>
      <c r="C33" s="149"/>
      <c r="D33" s="160" t="str">
        <f t="shared" ref="D33:D46" si="4">IF($D$16="予算額",K33,IF($D$16="決算額",L33,""))</f>
        <v/>
      </c>
      <c r="E33" s="142" t="str">
        <f t="shared" ref="E33:E47" si="5">IFERROR(C33-D33,"")</f>
        <v/>
      </c>
      <c r="F33" s="226"/>
      <c r="G33" s="226"/>
      <c r="H33" s="226"/>
      <c r="I33" s="6"/>
      <c r="K33" s="163" t="str">
        <f>IF('1 設定'!D23="","",'1 設定'!D23)</f>
        <v/>
      </c>
      <c r="L33" s="163" t="str">
        <f>'非計算元シート(支出)'!H6</f>
        <v/>
      </c>
      <c r="M33" s="69" t="str">
        <f t="shared" ref="M33:M46" si="6">IF(B33="","非表示対象","")</f>
        <v>非表示対象</v>
      </c>
    </row>
    <row r="34" spans="1:13" ht="15" customHeight="1" x14ac:dyDescent="0.4">
      <c r="A34" s="6"/>
      <c r="B34" s="152" t="str">
        <f>IF('1 設定'!C24="","",'1 設定'!C24)</f>
        <v/>
      </c>
      <c r="C34" s="149"/>
      <c r="D34" s="160" t="str">
        <f t="shared" si="4"/>
        <v/>
      </c>
      <c r="E34" s="142" t="str">
        <f t="shared" si="5"/>
        <v/>
      </c>
      <c r="F34" s="226"/>
      <c r="G34" s="226"/>
      <c r="H34" s="226"/>
      <c r="I34" s="6"/>
      <c r="K34" s="163" t="str">
        <f>IF('1 設定'!D24="","",'1 設定'!D24)</f>
        <v/>
      </c>
      <c r="L34" s="163" t="str">
        <f>'非計算元シート(支出)'!I6</f>
        <v/>
      </c>
      <c r="M34" s="69" t="str">
        <f t="shared" si="6"/>
        <v>非表示対象</v>
      </c>
    </row>
    <row r="35" spans="1:13" ht="15" customHeight="1" x14ac:dyDescent="0.4">
      <c r="A35" s="6"/>
      <c r="B35" s="152" t="str">
        <f>IF('1 設定'!C25="","",'1 設定'!C25)</f>
        <v/>
      </c>
      <c r="C35" s="149"/>
      <c r="D35" s="160" t="str">
        <f t="shared" si="4"/>
        <v/>
      </c>
      <c r="E35" s="142" t="str">
        <f t="shared" si="5"/>
        <v/>
      </c>
      <c r="F35" s="226"/>
      <c r="G35" s="226"/>
      <c r="H35" s="226"/>
      <c r="I35" s="6"/>
      <c r="K35" s="163" t="str">
        <f>IF('1 設定'!D25="","",'1 設定'!D25)</f>
        <v/>
      </c>
      <c r="L35" s="163" t="str">
        <f>'非計算元シート(支出)'!J6</f>
        <v/>
      </c>
      <c r="M35" s="69" t="str">
        <f t="shared" si="6"/>
        <v>非表示対象</v>
      </c>
    </row>
    <row r="36" spans="1:13" ht="15" customHeight="1" x14ac:dyDescent="0.4">
      <c r="A36" s="6"/>
      <c r="B36" s="152" t="str">
        <f>IF('1 設定'!C26="","",'1 設定'!C26)</f>
        <v/>
      </c>
      <c r="C36" s="149"/>
      <c r="D36" s="160" t="str">
        <f t="shared" si="4"/>
        <v/>
      </c>
      <c r="E36" s="142" t="str">
        <f t="shared" si="5"/>
        <v/>
      </c>
      <c r="F36" s="226"/>
      <c r="G36" s="226"/>
      <c r="H36" s="226"/>
      <c r="I36" s="6"/>
      <c r="K36" s="163" t="str">
        <f>IF('1 設定'!D26="","",'1 設定'!D26)</f>
        <v/>
      </c>
      <c r="L36" s="163" t="str">
        <f>'非計算元シート(支出)'!K6</f>
        <v/>
      </c>
      <c r="M36" s="69" t="str">
        <f t="shared" si="6"/>
        <v>非表示対象</v>
      </c>
    </row>
    <row r="37" spans="1:13" ht="15" customHeight="1" x14ac:dyDescent="0.4">
      <c r="A37" s="6"/>
      <c r="B37" s="152" t="str">
        <f>IF('1 設定'!C27="","",'1 設定'!C27)</f>
        <v/>
      </c>
      <c r="C37" s="149"/>
      <c r="D37" s="160" t="str">
        <f t="shared" si="4"/>
        <v/>
      </c>
      <c r="E37" s="142" t="str">
        <f t="shared" si="5"/>
        <v/>
      </c>
      <c r="F37" s="226"/>
      <c r="G37" s="226"/>
      <c r="H37" s="226"/>
      <c r="I37" s="6"/>
      <c r="K37" s="163" t="str">
        <f>IF('1 設定'!D27="","",'1 設定'!D27)</f>
        <v/>
      </c>
      <c r="L37" s="163" t="str">
        <f>'非計算元シート(支出)'!L6</f>
        <v/>
      </c>
      <c r="M37" s="69" t="str">
        <f t="shared" si="6"/>
        <v>非表示対象</v>
      </c>
    </row>
    <row r="38" spans="1:13" ht="15" customHeight="1" x14ac:dyDescent="0.4">
      <c r="A38" s="6"/>
      <c r="B38" s="152" t="str">
        <f>IF('1 設定'!C28="","",'1 設定'!C28)</f>
        <v/>
      </c>
      <c r="C38" s="149"/>
      <c r="D38" s="160" t="str">
        <f t="shared" si="4"/>
        <v/>
      </c>
      <c r="E38" s="142" t="str">
        <f t="shared" si="5"/>
        <v/>
      </c>
      <c r="F38" s="226"/>
      <c r="G38" s="226"/>
      <c r="H38" s="226"/>
      <c r="I38" s="6"/>
      <c r="K38" s="163" t="str">
        <f>IF('1 設定'!D28="","",'1 設定'!D28)</f>
        <v/>
      </c>
      <c r="L38" s="163" t="str">
        <f>'非計算元シート(支出)'!M6</f>
        <v/>
      </c>
      <c r="M38" s="69" t="str">
        <f t="shared" si="6"/>
        <v>非表示対象</v>
      </c>
    </row>
    <row r="39" spans="1:13" ht="15" customHeight="1" x14ac:dyDescent="0.4">
      <c r="A39" s="6"/>
      <c r="B39" s="152" t="str">
        <f>IF('1 設定'!C29="","",'1 設定'!C29)</f>
        <v/>
      </c>
      <c r="C39" s="149"/>
      <c r="D39" s="160" t="str">
        <f t="shared" si="4"/>
        <v/>
      </c>
      <c r="E39" s="142" t="str">
        <f t="shared" si="5"/>
        <v/>
      </c>
      <c r="F39" s="226"/>
      <c r="G39" s="226"/>
      <c r="H39" s="226"/>
      <c r="I39" s="6"/>
      <c r="K39" s="163" t="str">
        <f>IF('1 設定'!D29="","",'1 設定'!D29)</f>
        <v/>
      </c>
      <c r="L39" s="163" t="str">
        <f>'非計算元シート(支出)'!N6</f>
        <v/>
      </c>
      <c r="M39" s="69" t="str">
        <f t="shared" si="6"/>
        <v>非表示対象</v>
      </c>
    </row>
    <row r="40" spans="1:13" ht="15" customHeight="1" x14ac:dyDescent="0.4">
      <c r="A40" s="6"/>
      <c r="B40" s="152" t="str">
        <f>IF('1 設定'!C30="","",'1 設定'!C30)</f>
        <v/>
      </c>
      <c r="C40" s="149"/>
      <c r="D40" s="160" t="str">
        <f t="shared" si="4"/>
        <v/>
      </c>
      <c r="E40" s="142" t="str">
        <f t="shared" si="5"/>
        <v/>
      </c>
      <c r="F40" s="226"/>
      <c r="G40" s="226"/>
      <c r="H40" s="226"/>
      <c r="I40" s="6"/>
      <c r="K40" s="163" t="str">
        <f>IF('1 設定'!D30="","",'1 設定'!D30)</f>
        <v/>
      </c>
      <c r="L40" s="163" t="str">
        <f>'非計算元シート(支出)'!O6</f>
        <v/>
      </c>
      <c r="M40" s="69" t="str">
        <f t="shared" si="6"/>
        <v>非表示対象</v>
      </c>
    </row>
    <row r="41" spans="1:13" ht="15" customHeight="1" x14ac:dyDescent="0.4">
      <c r="A41" s="6"/>
      <c r="B41" s="152" t="str">
        <f>IF('1 設定'!C31="","",'1 設定'!C31)</f>
        <v/>
      </c>
      <c r="C41" s="149"/>
      <c r="D41" s="160" t="str">
        <f t="shared" si="4"/>
        <v/>
      </c>
      <c r="E41" s="142" t="str">
        <f t="shared" si="5"/>
        <v/>
      </c>
      <c r="F41" s="226"/>
      <c r="G41" s="226"/>
      <c r="H41" s="226"/>
      <c r="I41" s="6"/>
      <c r="K41" s="163" t="str">
        <f>IF('1 設定'!D31="","",'1 設定'!D31)</f>
        <v/>
      </c>
      <c r="L41" s="163" t="str">
        <f>'非計算元シート(支出)'!P6</f>
        <v/>
      </c>
      <c r="M41" s="69" t="str">
        <f t="shared" si="6"/>
        <v>非表示対象</v>
      </c>
    </row>
    <row r="42" spans="1:13" ht="15" customHeight="1" x14ac:dyDescent="0.4">
      <c r="A42" s="6"/>
      <c r="B42" s="152" t="str">
        <f>IF('1 設定'!C32="","",'1 設定'!C32)</f>
        <v/>
      </c>
      <c r="C42" s="149"/>
      <c r="D42" s="160" t="str">
        <f t="shared" si="4"/>
        <v/>
      </c>
      <c r="E42" s="142" t="str">
        <f t="shared" si="5"/>
        <v/>
      </c>
      <c r="F42" s="226"/>
      <c r="G42" s="226"/>
      <c r="H42" s="226"/>
      <c r="I42" s="6"/>
      <c r="K42" s="163" t="str">
        <f>IF('1 設定'!D32="","",'1 設定'!D32)</f>
        <v/>
      </c>
      <c r="L42" s="163" t="str">
        <f>'非計算元シート(支出)'!Q6</f>
        <v/>
      </c>
      <c r="M42" s="69" t="str">
        <f t="shared" si="6"/>
        <v>非表示対象</v>
      </c>
    </row>
    <row r="43" spans="1:13" ht="15" customHeight="1" x14ac:dyDescent="0.4">
      <c r="A43" s="6"/>
      <c r="B43" s="152" t="str">
        <f>IF('1 設定'!C33="","",'1 設定'!C33)</f>
        <v/>
      </c>
      <c r="C43" s="149"/>
      <c r="D43" s="160" t="str">
        <f t="shared" si="4"/>
        <v/>
      </c>
      <c r="E43" s="142" t="str">
        <f t="shared" si="5"/>
        <v/>
      </c>
      <c r="F43" s="226"/>
      <c r="G43" s="226"/>
      <c r="H43" s="226"/>
      <c r="I43" s="6"/>
      <c r="K43" s="163" t="str">
        <f>IF('1 設定'!D33="","",'1 設定'!D33)</f>
        <v/>
      </c>
      <c r="L43" s="163" t="str">
        <f>'非計算元シート(支出)'!R6</f>
        <v/>
      </c>
      <c r="M43" s="69" t="str">
        <f t="shared" si="6"/>
        <v>非表示対象</v>
      </c>
    </row>
    <row r="44" spans="1:13" ht="15" customHeight="1" x14ac:dyDescent="0.4">
      <c r="A44" s="6"/>
      <c r="B44" s="152" t="str">
        <f>IF('1 設定'!C34="","",'1 設定'!C34)</f>
        <v/>
      </c>
      <c r="C44" s="149"/>
      <c r="D44" s="160" t="str">
        <f t="shared" si="4"/>
        <v/>
      </c>
      <c r="E44" s="142" t="str">
        <f t="shared" si="5"/>
        <v/>
      </c>
      <c r="F44" s="226"/>
      <c r="G44" s="226"/>
      <c r="H44" s="226"/>
      <c r="I44" s="6"/>
      <c r="K44" s="163" t="str">
        <f>IF('1 設定'!D34="","",'1 設定'!D34)</f>
        <v/>
      </c>
      <c r="L44" s="163" t="str">
        <f>'非計算元シート(支出)'!S6</f>
        <v/>
      </c>
      <c r="M44" s="69" t="str">
        <f t="shared" si="6"/>
        <v>非表示対象</v>
      </c>
    </row>
    <row r="45" spans="1:13" ht="15" customHeight="1" x14ac:dyDescent="0.4">
      <c r="A45" s="6"/>
      <c r="B45" s="152" t="str">
        <f>IF('1 設定'!C35="","",'1 設定'!C35)</f>
        <v/>
      </c>
      <c r="C45" s="149"/>
      <c r="D45" s="160" t="str">
        <f t="shared" si="4"/>
        <v/>
      </c>
      <c r="E45" s="142" t="str">
        <f t="shared" si="5"/>
        <v/>
      </c>
      <c r="F45" s="226"/>
      <c r="G45" s="226"/>
      <c r="H45" s="226"/>
      <c r="I45" s="6"/>
      <c r="K45" s="163" t="str">
        <f>IF('1 設定'!D35="","",'1 設定'!D35)</f>
        <v/>
      </c>
      <c r="L45" s="163" t="str">
        <f>'非計算元シート(支出)'!T6</f>
        <v/>
      </c>
      <c r="M45" s="69" t="str">
        <f t="shared" si="6"/>
        <v>非表示対象</v>
      </c>
    </row>
    <row r="46" spans="1:13" ht="15" customHeight="1" thickBot="1" x14ac:dyDescent="0.45">
      <c r="A46" s="6"/>
      <c r="B46" s="153" t="str">
        <f>IF('1 設定'!C36="","",'1 設定'!C36)</f>
        <v/>
      </c>
      <c r="C46" s="150"/>
      <c r="D46" s="161" t="str">
        <f t="shared" si="4"/>
        <v/>
      </c>
      <c r="E46" s="144" t="str">
        <f t="shared" si="5"/>
        <v/>
      </c>
      <c r="F46" s="228"/>
      <c r="G46" s="228"/>
      <c r="H46" s="228"/>
      <c r="I46" s="6"/>
      <c r="K46" s="163" t="str">
        <f>IF('1 設定'!D36="","",'1 設定'!D36)</f>
        <v/>
      </c>
      <c r="L46" s="163" t="str">
        <f>'非計算元シート(支出)'!U6</f>
        <v/>
      </c>
      <c r="M46" s="69" t="str">
        <f t="shared" si="6"/>
        <v>非表示対象</v>
      </c>
    </row>
    <row r="47" spans="1:13" ht="15" customHeight="1" thickTop="1" x14ac:dyDescent="0.4">
      <c r="A47" s="6"/>
      <c r="B47" s="154" t="s">
        <v>42</v>
      </c>
      <c r="C47" s="126">
        <f>SUM(C32:C46)</f>
        <v>0</v>
      </c>
      <c r="D47" s="162">
        <f>SUM(D32:D46)</f>
        <v>0</v>
      </c>
      <c r="E47" s="143">
        <f t="shared" si="5"/>
        <v>0</v>
      </c>
      <c r="F47" s="227"/>
      <c r="G47" s="227"/>
      <c r="H47" s="227"/>
      <c r="I47" s="6"/>
    </row>
    <row r="48" spans="1:13" ht="9.9499999999999993" customHeight="1" x14ac:dyDescent="0.4">
      <c r="A48" s="6"/>
      <c r="B48" s="6"/>
      <c r="C48" s="6"/>
      <c r="D48" s="6"/>
      <c r="E48" s="6"/>
      <c r="F48" s="6"/>
      <c r="G48" s="6"/>
      <c r="H48" s="6"/>
      <c r="I48" s="6"/>
    </row>
  </sheetData>
  <sheetProtection sheet="1" formatRows="0"/>
  <mergeCells count="39">
    <mergeCell ref="B2:H2"/>
    <mergeCell ref="C4:G4"/>
    <mergeCell ref="D6:E6"/>
    <mergeCell ref="F17:H17"/>
    <mergeCell ref="F18:H18"/>
    <mergeCell ref="D8:E8"/>
    <mergeCell ref="D10:E10"/>
    <mergeCell ref="D12:E12"/>
    <mergeCell ref="F32:H32"/>
    <mergeCell ref="F33:H33"/>
    <mergeCell ref="F19:H19"/>
    <mergeCell ref="F20:H20"/>
    <mergeCell ref="F21:H21"/>
    <mergeCell ref="F22:H22"/>
    <mergeCell ref="F23:H23"/>
    <mergeCell ref="F24:H24"/>
    <mergeCell ref="F46:H46"/>
    <mergeCell ref="F47:H47"/>
    <mergeCell ref="F45:H45"/>
    <mergeCell ref="F34:H34"/>
    <mergeCell ref="F35:H35"/>
    <mergeCell ref="F36:H36"/>
    <mergeCell ref="F37:H37"/>
    <mergeCell ref="F38:H38"/>
    <mergeCell ref="F39:H39"/>
    <mergeCell ref="F40:H40"/>
    <mergeCell ref="F41:H41"/>
    <mergeCell ref="F42:H42"/>
    <mergeCell ref="F43:H43"/>
    <mergeCell ref="F44:H44"/>
    <mergeCell ref="B30:B31"/>
    <mergeCell ref="E30:E31"/>
    <mergeCell ref="F30:H31"/>
    <mergeCell ref="B15:B16"/>
    <mergeCell ref="E15:E16"/>
    <mergeCell ref="F15:H16"/>
    <mergeCell ref="F25:H25"/>
    <mergeCell ref="F26:H26"/>
    <mergeCell ref="F27:H27"/>
  </mergeCells>
  <phoneticPr fontId="2"/>
  <conditionalFormatting sqref="C17:E27 C32:E47">
    <cfRule type="cellIs" dxfId="0" priority="1" operator="lessThan">
      <formula>0</formula>
    </cfRule>
  </conditionalFormatting>
  <dataValidations count="1">
    <dataValidation type="list" allowBlank="1" showInputMessage="1" showErrorMessage="1" error="リストから「予算額」または「決算額」を選択してください。" sqref="D16" xr:uid="{980A9608-29C8-416F-B85D-AE0A73CAB17D}">
      <formula1>"予算額,決算額"</formula1>
    </dataValidation>
  </dataValidations>
  <pageMargins left="0.59055118110236227" right="0.59055118110236227" top="0.39370078740157483" bottom="0.39370078740157483" header="0.31496062992125984" footer="0.31496062992125984"/>
  <pageSetup paperSize="9" scale="94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71F29-969E-4A0C-A6EB-4FB655CDE1BE}">
  <sheetPr codeName="Sheet7"/>
  <dimension ref="B2:N1006"/>
  <sheetViews>
    <sheetView workbookViewId="0">
      <pane ySplit="6" topLeftCell="A7" activePane="bottomLeft" state="frozen"/>
      <selection activeCell="B2" sqref="B2:H2"/>
      <selection pane="bottomLeft" activeCell="B2" sqref="B2:H2"/>
    </sheetView>
  </sheetViews>
  <sheetFormatPr defaultRowHeight="14.25" x14ac:dyDescent="0.4"/>
  <cols>
    <col min="1" max="1" width="0.875" style="1" customWidth="1"/>
    <col min="2" max="2" width="10.625" style="1" customWidth="1"/>
    <col min="3" max="3" width="15" style="1" bestFit="1" customWidth="1"/>
    <col min="4" max="14" width="10.625" style="1" customWidth="1"/>
    <col min="15" max="22" width="15.625" style="1" customWidth="1"/>
    <col min="23" max="16384" width="9" style="1"/>
  </cols>
  <sheetData>
    <row r="2" spans="2:14" ht="9.9499999999999993" customHeight="1" thickBot="1" x14ac:dyDescent="0.45"/>
    <row r="3" spans="2:14" ht="18.75" x14ac:dyDescent="0.4">
      <c r="B3" s="42"/>
      <c r="C3" s="43"/>
      <c r="D3" s="44">
        <v>1</v>
      </c>
      <c r="E3" s="234" t="s">
        <v>34</v>
      </c>
      <c r="F3" s="71">
        <v>2</v>
      </c>
      <c r="G3" s="72">
        <v>3</v>
      </c>
      <c r="H3" s="72">
        <v>4</v>
      </c>
      <c r="I3" s="72">
        <v>5</v>
      </c>
      <c r="J3" s="72">
        <v>6</v>
      </c>
      <c r="K3" s="72">
        <v>7</v>
      </c>
      <c r="L3" s="72">
        <v>8</v>
      </c>
      <c r="M3" s="72">
        <v>9</v>
      </c>
      <c r="N3" s="73">
        <v>10</v>
      </c>
    </row>
    <row r="4" spans="2:14" ht="30" customHeight="1" x14ac:dyDescent="0.4">
      <c r="B4" s="45" t="s">
        <v>2</v>
      </c>
      <c r="C4" s="46"/>
      <c r="D4" s="47" t="str">
        <f>IF('1 設定'!C9="","",'1 設定'!C9)</f>
        <v/>
      </c>
      <c r="E4" s="235"/>
      <c r="F4" s="55" t="str">
        <f>IF('1 設定'!C10="","",'1 設定'!C10)</f>
        <v/>
      </c>
      <c r="G4" s="47" t="str">
        <f>IF('1 設定'!C11="","",'1 設定'!C11)</f>
        <v/>
      </c>
      <c r="H4" s="47" t="str">
        <f>IF('1 設定'!C12="","",'1 設定'!C12)</f>
        <v/>
      </c>
      <c r="I4" s="47" t="str">
        <f>IF('1 設定'!C13="","",'1 設定'!C13)</f>
        <v/>
      </c>
      <c r="J4" s="47" t="str">
        <f>IF('1 設定'!C14="","",'1 設定'!C14)</f>
        <v/>
      </c>
      <c r="K4" s="47" t="str">
        <f>IF('1 設定'!C15="","",'1 設定'!C15)</f>
        <v/>
      </c>
      <c r="L4" s="47" t="str">
        <f>IF('1 設定'!C16="","",'1 設定'!C16)</f>
        <v/>
      </c>
      <c r="M4" s="47" t="str">
        <f>IF('1 設定'!C17="","",'1 設定'!C17)</f>
        <v/>
      </c>
      <c r="N4" s="48" t="str">
        <f>IF('1 設定'!C18="","",'1 設定'!C18)</f>
        <v/>
      </c>
    </row>
    <row r="5" spans="2:14" ht="18.75" customHeight="1" x14ac:dyDescent="0.4">
      <c r="B5" s="45" t="s">
        <v>22</v>
      </c>
      <c r="C5" s="46"/>
      <c r="D5" s="49" t="str">
        <f>IF('1 設定'!D9="","",'1 設定'!D9)</f>
        <v/>
      </c>
      <c r="E5" s="235"/>
      <c r="F5" s="56" t="str">
        <f>IF('1 設定'!D10="","",'1 設定'!D10)</f>
        <v/>
      </c>
      <c r="G5" s="49" t="str">
        <f>IF('1 設定'!D11="","",'1 設定'!D11)</f>
        <v/>
      </c>
      <c r="H5" s="49" t="str">
        <f>IF('1 設定'!D12="","",'1 設定'!D12)</f>
        <v/>
      </c>
      <c r="I5" s="49" t="str">
        <f>IF('1 設定'!D13="","",'1 設定'!D13)</f>
        <v/>
      </c>
      <c r="J5" s="49" t="str">
        <f>IF('1 設定'!D14="","",'1 設定'!D14)</f>
        <v/>
      </c>
      <c r="K5" s="49" t="str">
        <f>IF('1 設定'!D15="","",'1 設定'!D15)</f>
        <v/>
      </c>
      <c r="L5" s="49" t="str">
        <f>IF('1 設定'!D16="","",'1 設定'!D16)</f>
        <v/>
      </c>
      <c r="M5" s="49" t="str">
        <f>IF('1 設定'!D17="","",'1 設定'!D17)</f>
        <v/>
      </c>
      <c r="N5" s="50" t="str">
        <f>IF('1 設定'!D18="","",'1 設定'!D18)</f>
        <v/>
      </c>
    </row>
    <row r="6" spans="2:14" ht="19.5" customHeight="1" thickBot="1" x14ac:dyDescent="0.45">
      <c r="B6" s="105" t="s">
        <v>33</v>
      </c>
      <c r="C6" s="106"/>
      <c r="D6" s="53" t="str">
        <f>IF(SUM(D7:D106)=0,"",SUM(D7:D106))</f>
        <v/>
      </c>
      <c r="E6" s="236"/>
      <c r="F6" s="57" t="str">
        <f>IF(SUM(D107:D206)=0,"",SUM(D107:D206))</f>
        <v/>
      </c>
      <c r="G6" s="53" t="str">
        <f>IF(SUM(D207:D306)=0,"",SUM(D207:D306))</f>
        <v/>
      </c>
      <c r="H6" s="53" t="str">
        <f>IF(SUM(D307:D406)=0,"",SUM(D307:D406))</f>
        <v/>
      </c>
      <c r="I6" s="53" t="str">
        <f>IF(SUM(D407:D506)=0,"",SUM(D407:D506))</f>
        <v/>
      </c>
      <c r="J6" s="53" t="str">
        <f>IF(SUM(D507:D606)=0,"",SUM(D507:D606))</f>
        <v/>
      </c>
      <c r="K6" s="53" t="str">
        <f>IF(SUM(D607:D706)=0,"",SUM(D607:D706))</f>
        <v/>
      </c>
      <c r="L6" s="53" t="str">
        <f>IF(SUM(D707:D806)=0,"",SUM(D707:D806))</f>
        <v/>
      </c>
      <c r="M6" s="53" t="str">
        <f>IF(SUM(D807:D906)=0,"",SUM(D807:D906))</f>
        <v/>
      </c>
      <c r="N6" s="54" t="str">
        <f>IF(SUM(D907:D1006)=0,"",SUM(D907:D1006))</f>
        <v/>
      </c>
    </row>
    <row r="7" spans="2:14" x14ac:dyDescent="0.4">
      <c r="B7" s="61">
        <v>1</v>
      </c>
      <c r="C7" s="165" t="str">
        <f>CONCATENATE(B7,$D$4)</f>
        <v>1</v>
      </c>
      <c r="D7" s="166" t="str">
        <f>IFERROR(VLOOKUP(C7,'2 出納簿(入力用)'!$C$5:$L$304,6,FALSE),"")</f>
        <v/>
      </c>
      <c r="E7" s="80" t="str">
        <f>D7</f>
        <v/>
      </c>
      <c r="F7" s="59"/>
      <c r="G7" s="59"/>
      <c r="H7" s="59"/>
      <c r="I7" s="59"/>
      <c r="J7" s="59"/>
      <c r="K7" s="59"/>
      <c r="L7" s="59"/>
      <c r="M7" s="59"/>
      <c r="N7" s="59"/>
    </row>
    <row r="8" spans="2:14" x14ac:dyDescent="0.4">
      <c r="B8" s="10">
        <v>2</v>
      </c>
      <c r="C8" s="134" t="str">
        <f t="shared" ref="C8:C71" si="0">CONCATENATE(B8,$D$4)</f>
        <v>2</v>
      </c>
      <c r="D8" s="166" t="str">
        <f>IFERROR(VLOOKUP(C8,'2 出納簿(入力用)'!$C$5:$L$304,6,FALSE),"")</f>
        <v/>
      </c>
      <c r="E8" s="75" t="str">
        <f>IFERROR(E7+D8,"")</f>
        <v/>
      </c>
      <c r="F8" s="59"/>
      <c r="G8" s="59"/>
      <c r="H8" s="59"/>
      <c r="I8" s="59"/>
      <c r="J8" s="59"/>
      <c r="K8" s="59"/>
      <c r="L8" s="59"/>
      <c r="M8" s="59"/>
      <c r="N8" s="59"/>
    </row>
    <row r="9" spans="2:14" x14ac:dyDescent="0.4">
      <c r="B9" s="10">
        <v>3</v>
      </c>
      <c r="C9" s="134" t="str">
        <f t="shared" si="0"/>
        <v>3</v>
      </c>
      <c r="D9" s="166" t="str">
        <f>IFERROR(VLOOKUP(C9,'2 出納簿(入力用)'!$C$5:$L$304,6,FALSE),"")</f>
        <v/>
      </c>
      <c r="E9" s="75" t="str">
        <f t="shared" ref="E9:E72" si="1">IFERROR(E8+D9,"")</f>
        <v/>
      </c>
      <c r="F9" s="59"/>
      <c r="I9" s="59"/>
      <c r="J9" s="59"/>
      <c r="K9" s="59"/>
      <c r="L9" s="59"/>
      <c r="M9" s="59"/>
      <c r="N9" s="59"/>
    </row>
    <row r="10" spans="2:14" x14ac:dyDescent="0.4">
      <c r="B10" s="10">
        <v>4</v>
      </c>
      <c r="C10" s="134" t="str">
        <f t="shared" si="0"/>
        <v>4</v>
      </c>
      <c r="D10" s="166" t="str">
        <f>IFERROR(VLOOKUP(C10,'2 出納簿(入力用)'!$C$5:$L$304,6,FALSE),"")</f>
        <v/>
      </c>
      <c r="E10" s="75" t="str">
        <f t="shared" si="1"/>
        <v/>
      </c>
      <c r="F10" s="59"/>
      <c r="I10" s="59"/>
      <c r="J10" s="59"/>
      <c r="K10" s="59"/>
      <c r="L10" s="59"/>
      <c r="M10" s="59"/>
      <c r="N10" s="59"/>
    </row>
    <row r="11" spans="2:14" x14ac:dyDescent="0.4">
      <c r="B11" s="10">
        <v>5</v>
      </c>
      <c r="C11" s="134" t="str">
        <f t="shared" si="0"/>
        <v>5</v>
      </c>
      <c r="D11" s="166" t="str">
        <f>IFERROR(VLOOKUP(C11,'2 出納簿(入力用)'!$C$5:$L$304,6,FALSE),"")</f>
        <v/>
      </c>
      <c r="E11" s="75" t="str">
        <f t="shared" si="1"/>
        <v/>
      </c>
      <c r="F11" s="59"/>
      <c r="I11" s="59"/>
      <c r="J11" s="59"/>
      <c r="K11" s="59"/>
      <c r="L11" s="59"/>
      <c r="M11" s="59"/>
      <c r="N11" s="59"/>
    </row>
    <row r="12" spans="2:14" x14ac:dyDescent="0.4">
      <c r="B12" s="10">
        <v>6</v>
      </c>
      <c r="C12" s="134" t="str">
        <f t="shared" si="0"/>
        <v>6</v>
      </c>
      <c r="D12" s="166" t="str">
        <f>IFERROR(VLOOKUP(C12,'2 出納簿(入力用)'!$C$5:$L$304,6,FALSE),"")</f>
        <v/>
      </c>
      <c r="E12" s="75" t="str">
        <f t="shared" si="1"/>
        <v/>
      </c>
      <c r="F12" s="59"/>
      <c r="I12" s="59"/>
      <c r="J12" s="59"/>
      <c r="K12" s="59"/>
      <c r="L12" s="59"/>
      <c r="M12" s="59"/>
      <c r="N12" s="59"/>
    </row>
    <row r="13" spans="2:14" x14ac:dyDescent="0.4">
      <c r="B13" s="10">
        <v>7</v>
      </c>
      <c r="C13" s="134" t="str">
        <f t="shared" si="0"/>
        <v>7</v>
      </c>
      <c r="D13" s="166" t="str">
        <f>IFERROR(VLOOKUP(C13,'2 出納簿(入力用)'!$C$5:$L$304,6,FALSE),"")</f>
        <v/>
      </c>
      <c r="E13" s="75" t="str">
        <f t="shared" si="1"/>
        <v/>
      </c>
      <c r="F13" s="59"/>
      <c r="G13" s="59"/>
      <c r="H13" s="59"/>
      <c r="I13" s="59"/>
      <c r="J13" s="59"/>
      <c r="K13" s="59"/>
      <c r="L13" s="59"/>
      <c r="M13" s="59"/>
      <c r="N13" s="59"/>
    </row>
    <row r="14" spans="2:14" x14ac:dyDescent="0.4">
      <c r="B14" s="10">
        <v>8</v>
      </c>
      <c r="C14" s="134" t="str">
        <f t="shared" si="0"/>
        <v>8</v>
      </c>
      <c r="D14" s="166" t="str">
        <f>IFERROR(VLOOKUP(C14,'2 出納簿(入力用)'!$C$5:$L$304,6,FALSE),"")</f>
        <v/>
      </c>
      <c r="E14" s="75" t="str">
        <f t="shared" si="1"/>
        <v/>
      </c>
      <c r="F14" s="59"/>
      <c r="G14" s="59"/>
      <c r="H14" s="59"/>
      <c r="I14" s="59"/>
      <c r="J14" s="59"/>
      <c r="K14" s="59"/>
      <c r="L14" s="59"/>
      <c r="M14" s="59"/>
      <c r="N14" s="59"/>
    </row>
    <row r="15" spans="2:14" x14ac:dyDescent="0.4">
      <c r="B15" s="10">
        <v>9</v>
      </c>
      <c r="C15" s="134" t="str">
        <f t="shared" si="0"/>
        <v>9</v>
      </c>
      <c r="D15" s="166" t="str">
        <f>IFERROR(VLOOKUP(C15,'2 出納簿(入力用)'!$C$5:$L$304,6,FALSE),"")</f>
        <v/>
      </c>
      <c r="E15" s="75" t="str">
        <f t="shared" si="1"/>
        <v/>
      </c>
      <c r="F15" s="59"/>
      <c r="G15" s="59"/>
      <c r="H15" s="59"/>
      <c r="I15" s="59"/>
      <c r="J15" s="59"/>
      <c r="K15" s="59"/>
      <c r="L15" s="59"/>
      <c r="M15" s="59"/>
      <c r="N15" s="59"/>
    </row>
    <row r="16" spans="2:14" x14ac:dyDescent="0.4">
      <c r="B16" s="10">
        <v>10</v>
      </c>
      <c r="C16" s="134" t="str">
        <f t="shared" si="0"/>
        <v>10</v>
      </c>
      <c r="D16" s="166" t="str">
        <f>IFERROR(VLOOKUP(C16,'2 出納簿(入力用)'!$C$5:$L$304,6,FALSE),"")</f>
        <v/>
      </c>
      <c r="E16" s="75" t="str">
        <f t="shared" si="1"/>
        <v/>
      </c>
      <c r="F16" s="59"/>
      <c r="G16" s="59"/>
      <c r="H16" s="59"/>
      <c r="I16" s="59"/>
      <c r="J16" s="59"/>
      <c r="K16" s="59"/>
      <c r="L16" s="59"/>
      <c r="M16" s="59"/>
      <c r="N16" s="59"/>
    </row>
    <row r="17" spans="2:14" x14ac:dyDescent="0.4">
      <c r="B17" s="10">
        <v>11</v>
      </c>
      <c r="C17" s="134" t="str">
        <f t="shared" si="0"/>
        <v>11</v>
      </c>
      <c r="D17" s="166" t="str">
        <f>IFERROR(VLOOKUP(C17,'2 出納簿(入力用)'!$C$5:$L$304,6,FALSE),"")</f>
        <v/>
      </c>
      <c r="E17" s="75" t="str">
        <f t="shared" si="1"/>
        <v/>
      </c>
      <c r="F17" s="59"/>
      <c r="G17" s="59"/>
      <c r="H17" s="59"/>
      <c r="I17" s="59"/>
      <c r="J17" s="59"/>
      <c r="K17" s="59"/>
      <c r="L17" s="59"/>
      <c r="M17" s="59"/>
      <c r="N17" s="59"/>
    </row>
    <row r="18" spans="2:14" x14ac:dyDescent="0.4">
      <c r="B18" s="10">
        <v>12</v>
      </c>
      <c r="C18" s="134" t="str">
        <f t="shared" si="0"/>
        <v>12</v>
      </c>
      <c r="D18" s="166" t="str">
        <f>IFERROR(VLOOKUP(C18,'2 出納簿(入力用)'!$C$5:$L$304,6,FALSE),"")</f>
        <v/>
      </c>
      <c r="E18" s="75" t="str">
        <f t="shared" si="1"/>
        <v/>
      </c>
      <c r="F18" s="59"/>
      <c r="G18" s="59"/>
      <c r="H18" s="59"/>
      <c r="I18" s="59"/>
      <c r="J18" s="59"/>
      <c r="K18" s="59"/>
      <c r="L18" s="59"/>
      <c r="M18" s="59"/>
      <c r="N18" s="59"/>
    </row>
    <row r="19" spans="2:14" x14ac:dyDescent="0.4">
      <c r="B19" s="10">
        <v>13</v>
      </c>
      <c r="C19" s="134" t="str">
        <f t="shared" si="0"/>
        <v>13</v>
      </c>
      <c r="D19" s="166" t="str">
        <f>IFERROR(VLOOKUP(C19,'2 出納簿(入力用)'!$C$5:$L$304,6,FALSE),"")</f>
        <v/>
      </c>
      <c r="E19" s="75" t="str">
        <f t="shared" si="1"/>
        <v/>
      </c>
      <c r="F19" s="59"/>
      <c r="G19" s="59"/>
      <c r="H19" s="59"/>
      <c r="I19" s="59"/>
      <c r="J19" s="59"/>
      <c r="K19" s="59"/>
      <c r="L19" s="59"/>
      <c r="M19" s="59"/>
      <c r="N19" s="59"/>
    </row>
    <row r="20" spans="2:14" x14ac:dyDescent="0.4">
      <c r="B20" s="10">
        <v>14</v>
      </c>
      <c r="C20" s="134" t="str">
        <f t="shared" si="0"/>
        <v>14</v>
      </c>
      <c r="D20" s="166" t="str">
        <f>IFERROR(VLOOKUP(C20,'2 出納簿(入力用)'!$C$5:$L$304,6,FALSE),"")</f>
        <v/>
      </c>
      <c r="E20" s="75" t="str">
        <f t="shared" si="1"/>
        <v/>
      </c>
      <c r="F20" s="59"/>
      <c r="G20" s="59"/>
      <c r="H20" s="59"/>
      <c r="I20" s="59"/>
      <c r="J20" s="59"/>
      <c r="K20" s="59"/>
      <c r="L20" s="59"/>
      <c r="M20" s="59"/>
      <c r="N20" s="59"/>
    </row>
    <row r="21" spans="2:14" x14ac:dyDescent="0.4">
      <c r="B21" s="10">
        <v>15</v>
      </c>
      <c r="C21" s="134" t="str">
        <f t="shared" si="0"/>
        <v>15</v>
      </c>
      <c r="D21" s="166" t="str">
        <f>IFERROR(VLOOKUP(C21,'2 出納簿(入力用)'!$C$5:$L$304,6,FALSE),"")</f>
        <v/>
      </c>
      <c r="E21" s="75" t="str">
        <f t="shared" si="1"/>
        <v/>
      </c>
      <c r="F21" s="59"/>
      <c r="G21" s="59"/>
      <c r="H21" s="59"/>
      <c r="I21" s="59"/>
      <c r="J21" s="59"/>
      <c r="K21" s="59"/>
      <c r="L21" s="59"/>
      <c r="M21" s="59"/>
      <c r="N21" s="59"/>
    </row>
    <row r="22" spans="2:14" x14ac:dyDescent="0.4">
      <c r="B22" s="10">
        <v>16</v>
      </c>
      <c r="C22" s="134" t="str">
        <f t="shared" si="0"/>
        <v>16</v>
      </c>
      <c r="D22" s="166" t="str">
        <f>IFERROR(VLOOKUP(C22,'2 出納簿(入力用)'!$C$5:$L$304,6,FALSE),"")</f>
        <v/>
      </c>
      <c r="E22" s="75" t="str">
        <f t="shared" si="1"/>
        <v/>
      </c>
      <c r="F22" s="59"/>
      <c r="G22" s="59"/>
      <c r="H22" s="59"/>
      <c r="I22" s="59"/>
      <c r="J22" s="59"/>
      <c r="K22" s="59"/>
      <c r="L22" s="59"/>
      <c r="M22" s="59"/>
      <c r="N22" s="59"/>
    </row>
    <row r="23" spans="2:14" x14ac:dyDescent="0.4">
      <c r="B23" s="10">
        <v>17</v>
      </c>
      <c r="C23" s="134" t="str">
        <f t="shared" si="0"/>
        <v>17</v>
      </c>
      <c r="D23" s="166" t="str">
        <f>IFERROR(VLOOKUP(C23,'2 出納簿(入力用)'!$C$5:$L$304,6,FALSE),"")</f>
        <v/>
      </c>
      <c r="E23" s="75" t="str">
        <f t="shared" si="1"/>
        <v/>
      </c>
      <c r="F23" s="59"/>
      <c r="G23" s="59"/>
      <c r="H23" s="59"/>
      <c r="I23" s="59"/>
      <c r="J23" s="59"/>
      <c r="K23" s="59"/>
      <c r="L23" s="59"/>
      <c r="M23" s="59"/>
      <c r="N23" s="59"/>
    </row>
    <row r="24" spans="2:14" x14ac:dyDescent="0.4">
      <c r="B24" s="10">
        <v>18</v>
      </c>
      <c r="C24" s="134" t="str">
        <f t="shared" si="0"/>
        <v>18</v>
      </c>
      <c r="D24" s="166" t="str">
        <f>IFERROR(VLOOKUP(C24,'2 出納簿(入力用)'!$C$5:$L$304,6,FALSE),"")</f>
        <v/>
      </c>
      <c r="E24" s="75" t="str">
        <f t="shared" si="1"/>
        <v/>
      </c>
      <c r="F24" s="59"/>
      <c r="G24" s="59"/>
      <c r="H24" s="59"/>
      <c r="I24" s="59"/>
      <c r="J24" s="59"/>
      <c r="K24" s="59"/>
      <c r="L24" s="59"/>
      <c r="M24" s="59"/>
      <c r="N24" s="59"/>
    </row>
    <row r="25" spans="2:14" x14ac:dyDescent="0.4">
      <c r="B25" s="10">
        <v>19</v>
      </c>
      <c r="C25" s="134" t="str">
        <f t="shared" si="0"/>
        <v>19</v>
      </c>
      <c r="D25" s="166" t="str">
        <f>IFERROR(VLOOKUP(C25,'2 出納簿(入力用)'!$C$5:$L$304,6,FALSE),"")</f>
        <v/>
      </c>
      <c r="E25" s="75" t="str">
        <f t="shared" si="1"/>
        <v/>
      </c>
      <c r="F25" s="59"/>
      <c r="G25" s="59"/>
      <c r="H25" s="59"/>
      <c r="I25" s="59"/>
      <c r="J25" s="59"/>
      <c r="K25" s="59"/>
      <c r="L25" s="59"/>
      <c r="M25" s="59"/>
      <c r="N25" s="59"/>
    </row>
    <row r="26" spans="2:14" x14ac:dyDescent="0.4">
      <c r="B26" s="10">
        <v>20</v>
      </c>
      <c r="C26" s="134" t="str">
        <f t="shared" si="0"/>
        <v>20</v>
      </c>
      <c r="D26" s="166" t="str">
        <f>IFERROR(VLOOKUP(C26,'2 出納簿(入力用)'!$C$5:$L$304,6,FALSE),"")</f>
        <v/>
      </c>
      <c r="E26" s="75" t="str">
        <f t="shared" si="1"/>
        <v/>
      </c>
      <c r="F26" s="59"/>
      <c r="G26" s="59"/>
      <c r="H26" s="59"/>
      <c r="I26" s="59"/>
      <c r="J26" s="59"/>
      <c r="K26" s="59"/>
      <c r="L26" s="59"/>
      <c r="M26" s="59"/>
      <c r="N26" s="59"/>
    </row>
    <row r="27" spans="2:14" x14ac:dyDescent="0.4">
      <c r="B27" s="10">
        <v>21</v>
      </c>
      <c r="C27" s="134" t="str">
        <f t="shared" si="0"/>
        <v>21</v>
      </c>
      <c r="D27" s="166" t="str">
        <f>IFERROR(VLOOKUP(C27,'2 出納簿(入力用)'!$C$5:$L$304,6,FALSE),"")</f>
        <v/>
      </c>
      <c r="E27" s="75" t="str">
        <f t="shared" si="1"/>
        <v/>
      </c>
      <c r="F27" s="59"/>
      <c r="G27" s="59"/>
      <c r="H27" s="59"/>
      <c r="I27" s="59"/>
      <c r="J27" s="59"/>
      <c r="K27" s="59"/>
      <c r="L27" s="59"/>
      <c r="M27" s="59"/>
      <c r="N27" s="59"/>
    </row>
    <row r="28" spans="2:14" x14ac:dyDescent="0.4">
      <c r="B28" s="10">
        <v>22</v>
      </c>
      <c r="C28" s="134" t="str">
        <f t="shared" si="0"/>
        <v>22</v>
      </c>
      <c r="D28" s="166" t="str">
        <f>IFERROR(VLOOKUP(C28,'2 出納簿(入力用)'!$C$5:$L$304,6,FALSE),"")</f>
        <v/>
      </c>
      <c r="E28" s="75" t="str">
        <f t="shared" si="1"/>
        <v/>
      </c>
      <c r="F28" s="59"/>
      <c r="G28" s="59"/>
      <c r="H28" s="59"/>
      <c r="I28" s="59"/>
      <c r="J28" s="59"/>
      <c r="K28" s="59"/>
      <c r="L28" s="59"/>
      <c r="M28" s="59"/>
      <c r="N28" s="59"/>
    </row>
    <row r="29" spans="2:14" x14ac:dyDescent="0.4">
      <c r="B29" s="10">
        <v>23</v>
      </c>
      <c r="C29" s="134" t="str">
        <f t="shared" si="0"/>
        <v>23</v>
      </c>
      <c r="D29" s="166" t="str">
        <f>IFERROR(VLOOKUP(C29,'2 出納簿(入力用)'!$C$5:$L$304,6,FALSE),"")</f>
        <v/>
      </c>
      <c r="E29" s="75" t="str">
        <f t="shared" si="1"/>
        <v/>
      </c>
      <c r="F29" s="59"/>
      <c r="G29" s="59"/>
      <c r="H29" s="59"/>
      <c r="I29" s="59"/>
      <c r="J29" s="59"/>
      <c r="K29" s="59"/>
      <c r="L29" s="59"/>
      <c r="M29" s="59"/>
      <c r="N29" s="59"/>
    </row>
    <row r="30" spans="2:14" x14ac:dyDescent="0.4">
      <c r="B30" s="10">
        <v>24</v>
      </c>
      <c r="C30" s="134" t="str">
        <f t="shared" si="0"/>
        <v>24</v>
      </c>
      <c r="D30" s="166" t="str">
        <f>IFERROR(VLOOKUP(C30,'2 出納簿(入力用)'!$C$5:$L$304,6,FALSE),"")</f>
        <v/>
      </c>
      <c r="E30" s="75" t="str">
        <f t="shared" si="1"/>
        <v/>
      </c>
      <c r="F30" s="59"/>
      <c r="G30" s="59"/>
      <c r="H30" s="59"/>
      <c r="I30" s="59"/>
      <c r="J30" s="59"/>
      <c r="K30" s="59"/>
      <c r="L30" s="59"/>
      <c r="M30" s="59"/>
      <c r="N30" s="59"/>
    </row>
    <row r="31" spans="2:14" x14ac:dyDescent="0.4">
      <c r="B31" s="10">
        <v>25</v>
      </c>
      <c r="C31" s="134" t="str">
        <f t="shared" si="0"/>
        <v>25</v>
      </c>
      <c r="D31" s="166" t="str">
        <f>IFERROR(VLOOKUP(C31,'2 出納簿(入力用)'!$C$5:$L$304,6,FALSE),"")</f>
        <v/>
      </c>
      <c r="E31" s="75" t="str">
        <f t="shared" si="1"/>
        <v/>
      </c>
      <c r="F31" s="59"/>
      <c r="G31" s="59"/>
      <c r="H31" s="59"/>
      <c r="I31" s="59"/>
      <c r="J31" s="59"/>
      <c r="K31" s="59"/>
      <c r="L31" s="59"/>
      <c r="M31" s="59"/>
      <c r="N31" s="59"/>
    </row>
    <row r="32" spans="2:14" x14ac:dyDescent="0.4">
      <c r="B32" s="10">
        <v>26</v>
      </c>
      <c r="C32" s="134" t="str">
        <f t="shared" si="0"/>
        <v>26</v>
      </c>
      <c r="D32" s="166" t="str">
        <f>IFERROR(VLOOKUP(C32,'2 出納簿(入力用)'!$C$5:$L$304,6,FALSE),"")</f>
        <v/>
      </c>
      <c r="E32" s="75" t="str">
        <f t="shared" si="1"/>
        <v/>
      </c>
      <c r="F32" s="59"/>
      <c r="G32" s="59"/>
      <c r="H32" s="59"/>
      <c r="I32" s="59"/>
      <c r="J32" s="59"/>
      <c r="K32" s="59"/>
      <c r="L32" s="59"/>
      <c r="M32" s="59"/>
      <c r="N32" s="59"/>
    </row>
    <row r="33" spans="2:14" x14ac:dyDescent="0.4">
      <c r="B33" s="10">
        <v>27</v>
      </c>
      <c r="C33" s="134" t="str">
        <f t="shared" si="0"/>
        <v>27</v>
      </c>
      <c r="D33" s="166" t="str">
        <f>IFERROR(VLOOKUP(C33,'2 出納簿(入力用)'!$C$5:$L$304,6,FALSE),"")</f>
        <v/>
      </c>
      <c r="E33" s="75" t="str">
        <f t="shared" si="1"/>
        <v/>
      </c>
      <c r="F33" s="59"/>
      <c r="G33" s="59"/>
      <c r="H33" s="59"/>
      <c r="I33" s="59"/>
      <c r="J33" s="59"/>
      <c r="K33" s="59"/>
      <c r="L33" s="59"/>
      <c r="M33" s="59"/>
      <c r="N33" s="59"/>
    </row>
    <row r="34" spans="2:14" x14ac:dyDescent="0.4">
      <c r="B34" s="10">
        <v>28</v>
      </c>
      <c r="C34" s="134" t="str">
        <f t="shared" si="0"/>
        <v>28</v>
      </c>
      <c r="D34" s="166" t="str">
        <f>IFERROR(VLOOKUP(C34,'2 出納簿(入力用)'!$C$5:$L$304,6,FALSE),"")</f>
        <v/>
      </c>
      <c r="E34" s="75" t="str">
        <f t="shared" si="1"/>
        <v/>
      </c>
      <c r="F34" s="59"/>
      <c r="G34" s="59"/>
      <c r="H34" s="59"/>
      <c r="I34" s="59"/>
      <c r="J34" s="59"/>
      <c r="K34" s="59"/>
      <c r="L34" s="59"/>
      <c r="M34" s="59"/>
      <c r="N34" s="59"/>
    </row>
    <row r="35" spans="2:14" x14ac:dyDescent="0.4">
      <c r="B35" s="10">
        <v>29</v>
      </c>
      <c r="C35" s="134" t="str">
        <f t="shared" si="0"/>
        <v>29</v>
      </c>
      <c r="D35" s="166" t="str">
        <f>IFERROR(VLOOKUP(C35,'2 出納簿(入力用)'!$C$5:$L$304,6,FALSE),"")</f>
        <v/>
      </c>
      <c r="E35" s="75" t="str">
        <f t="shared" si="1"/>
        <v/>
      </c>
      <c r="F35" s="59"/>
      <c r="G35" s="59"/>
      <c r="H35" s="59"/>
      <c r="I35" s="59"/>
      <c r="J35" s="59"/>
      <c r="K35" s="59"/>
      <c r="L35" s="59"/>
      <c r="M35" s="59"/>
      <c r="N35" s="59"/>
    </row>
    <row r="36" spans="2:14" x14ac:dyDescent="0.4">
      <c r="B36" s="10">
        <v>30</v>
      </c>
      <c r="C36" s="134" t="str">
        <f t="shared" si="0"/>
        <v>30</v>
      </c>
      <c r="D36" s="166" t="str">
        <f>IFERROR(VLOOKUP(C36,'2 出納簿(入力用)'!$C$5:$L$304,6,FALSE),"")</f>
        <v/>
      </c>
      <c r="E36" s="75" t="str">
        <f t="shared" si="1"/>
        <v/>
      </c>
      <c r="F36" s="59"/>
      <c r="G36" s="59"/>
      <c r="H36" s="59"/>
      <c r="I36" s="59"/>
      <c r="J36" s="59"/>
      <c r="K36" s="59"/>
      <c r="L36" s="59"/>
      <c r="M36" s="59"/>
      <c r="N36" s="59"/>
    </row>
    <row r="37" spans="2:14" x14ac:dyDescent="0.4">
      <c r="B37" s="10">
        <v>31</v>
      </c>
      <c r="C37" s="134" t="str">
        <f t="shared" si="0"/>
        <v>31</v>
      </c>
      <c r="D37" s="166" t="str">
        <f>IFERROR(VLOOKUP(C37,'2 出納簿(入力用)'!$C$5:$L$304,6,FALSE),"")</f>
        <v/>
      </c>
      <c r="E37" s="75" t="str">
        <f t="shared" si="1"/>
        <v/>
      </c>
      <c r="F37" s="59"/>
      <c r="G37" s="59"/>
      <c r="H37" s="59"/>
      <c r="I37" s="59"/>
      <c r="J37" s="59"/>
      <c r="K37" s="59"/>
      <c r="L37" s="59"/>
      <c r="M37" s="59"/>
      <c r="N37" s="59"/>
    </row>
    <row r="38" spans="2:14" x14ac:dyDescent="0.4">
      <c r="B38" s="10">
        <v>32</v>
      </c>
      <c r="C38" s="134" t="str">
        <f t="shared" si="0"/>
        <v>32</v>
      </c>
      <c r="D38" s="166" t="str">
        <f>IFERROR(VLOOKUP(C38,'2 出納簿(入力用)'!$C$5:$L$304,6,FALSE),"")</f>
        <v/>
      </c>
      <c r="E38" s="75" t="str">
        <f t="shared" si="1"/>
        <v/>
      </c>
      <c r="F38" s="59"/>
      <c r="G38" s="59"/>
      <c r="H38" s="59"/>
      <c r="I38" s="59"/>
      <c r="J38" s="59"/>
      <c r="K38" s="59"/>
      <c r="L38" s="59"/>
      <c r="M38" s="59"/>
      <c r="N38" s="59"/>
    </row>
    <row r="39" spans="2:14" x14ac:dyDescent="0.4">
      <c r="B39" s="10">
        <v>33</v>
      </c>
      <c r="C39" s="134" t="str">
        <f t="shared" si="0"/>
        <v>33</v>
      </c>
      <c r="D39" s="166" t="str">
        <f>IFERROR(VLOOKUP(C39,'2 出納簿(入力用)'!$C$5:$L$304,6,FALSE),"")</f>
        <v/>
      </c>
      <c r="E39" s="75" t="str">
        <f t="shared" si="1"/>
        <v/>
      </c>
      <c r="F39" s="59"/>
      <c r="G39" s="59"/>
      <c r="H39" s="59"/>
      <c r="I39" s="59"/>
      <c r="J39" s="59"/>
      <c r="K39" s="59"/>
      <c r="L39" s="59"/>
      <c r="M39" s="59"/>
      <c r="N39" s="59"/>
    </row>
    <row r="40" spans="2:14" x14ac:dyDescent="0.4">
      <c r="B40" s="10">
        <v>34</v>
      </c>
      <c r="C40" s="134" t="str">
        <f t="shared" si="0"/>
        <v>34</v>
      </c>
      <c r="D40" s="166" t="str">
        <f>IFERROR(VLOOKUP(C40,'2 出納簿(入力用)'!$C$5:$L$304,6,FALSE),"")</f>
        <v/>
      </c>
      <c r="E40" s="75" t="str">
        <f t="shared" si="1"/>
        <v/>
      </c>
      <c r="F40" s="59"/>
      <c r="G40" s="59"/>
      <c r="H40" s="59"/>
      <c r="I40" s="59"/>
      <c r="J40" s="59"/>
      <c r="K40" s="59"/>
      <c r="L40" s="59"/>
      <c r="M40" s="59"/>
      <c r="N40" s="59"/>
    </row>
    <row r="41" spans="2:14" x14ac:dyDescent="0.4">
      <c r="B41" s="10">
        <v>35</v>
      </c>
      <c r="C41" s="134" t="str">
        <f t="shared" si="0"/>
        <v>35</v>
      </c>
      <c r="D41" s="166" t="str">
        <f>IFERROR(VLOOKUP(C41,'2 出納簿(入力用)'!$C$5:$L$304,6,FALSE),"")</f>
        <v/>
      </c>
      <c r="E41" s="75" t="str">
        <f t="shared" si="1"/>
        <v/>
      </c>
      <c r="F41" s="59"/>
      <c r="G41" s="59"/>
      <c r="H41" s="59"/>
      <c r="I41" s="59"/>
      <c r="J41" s="59"/>
      <c r="K41" s="59"/>
      <c r="L41" s="59"/>
      <c r="M41" s="59"/>
      <c r="N41" s="59"/>
    </row>
    <row r="42" spans="2:14" x14ac:dyDescent="0.4">
      <c r="B42" s="10">
        <v>36</v>
      </c>
      <c r="C42" s="134" t="str">
        <f t="shared" si="0"/>
        <v>36</v>
      </c>
      <c r="D42" s="166" t="str">
        <f>IFERROR(VLOOKUP(C42,'2 出納簿(入力用)'!$C$5:$L$304,6,FALSE),"")</f>
        <v/>
      </c>
      <c r="E42" s="75" t="str">
        <f t="shared" si="1"/>
        <v/>
      </c>
      <c r="F42" s="59"/>
      <c r="G42" s="59"/>
      <c r="H42" s="59"/>
      <c r="I42" s="59"/>
      <c r="J42" s="59"/>
      <c r="K42" s="59"/>
      <c r="L42" s="59"/>
      <c r="M42" s="59"/>
      <c r="N42" s="59"/>
    </row>
    <row r="43" spans="2:14" x14ac:dyDescent="0.4">
      <c r="B43" s="10">
        <v>37</v>
      </c>
      <c r="C43" s="134" t="str">
        <f t="shared" si="0"/>
        <v>37</v>
      </c>
      <c r="D43" s="166" t="str">
        <f>IFERROR(VLOOKUP(C43,'2 出納簿(入力用)'!$C$5:$L$304,6,FALSE),"")</f>
        <v/>
      </c>
      <c r="E43" s="75" t="str">
        <f t="shared" si="1"/>
        <v/>
      </c>
      <c r="F43" s="59"/>
      <c r="G43" s="59"/>
      <c r="H43" s="59"/>
      <c r="I43" s="59"/>
      <c r="J43" s="59"/>
      <c r="K43" s="59"/>
      <c r="L43" s="59"/>
      <c r="M43" s="59"/>
      <c r="N43" s="59"/>
    </row>
    <row r="44" spans="2:14" x14ac:dyDescent="0.4">
      <c r="B44" s="10">
        <v>38</v>
      </c>
      <c r="C44" s="134" t="str">
        <f t="shared" si="0"/>
        <v>38</v>
      </c>
      <c r="D44" s="166" t="str">
        <f>IFERROR(VLOOKUP(C44,'2 出納簿(入力用)'!$C$5:$L$304,6,FALSE),"")</f>
        <v/>
      </c>
      <c r="E44" s="75" t="str">
        <f t="shared" si="1"/>
        <v/>
      </c>
      <c r="F44" s="59"/>
      <c r="G44" s="59"/>
      <c r="H44" s="59"/>
      <c r="I44" s="59"/>
      <c r="J44" s="59"/>
      <c r="K44" s="59"/>
      <c r="L44" s="59"/>
      <c r="M44" s="59"/>
      <c r="N44" s="59"/>
    </row>
    <row r="45" spans="2:14" x14ac:dyDescent="0.4">
      <c r="B45" s="10">
        <v>39</v>
      </c>
      <c r="C45" s="134" t="str">
        <f t="shared" si="0"/>
        <v>39</v>
      </c>
      <c r="D45" s="166" t="str">
        <f>IFERROR(VLOOKUP(C45,'2 出納簿(入力用)'!$C$5:$L$304,6,FALSE),"")</f>
        <v/>
      </c>
      <c r="E45" s="75" t="str">
        <f t="shared" si="1"/>
        <v/>
      </c>
      <c r="F45" s="59"/>
      <c r="G45" s="59"/>
      <c r="H45" s="59"/>
      <c r="I45" s="59"/>
      <c r="J45" s="59"/>
      <c r="K45" s="59"/>
      <c r="L45" s="59"/>
      <c r="M45" s="59"/>
      <c r="N45" s="59"/>
    </row>
    <row r="46" spans="2:14" x14ac:dyDescent="0.4">
      <c r="B46" s="10">
        <v>40</v>
      </c>
      <c r="C46" s="134" t="str">
        <f t="shared" si="0"/>
        <v>40</v>
      </c>
      <c r="D46" s="166" t="str">
        <f>IFERROR(VLOOKUP(C46,'2 出納簿(入力用)'!$C$5:$L$304,6,FALSE),"")</f>
        <v/>
      </c>
      <c r="E46" s="75" t="str">
        <f t="shared" si="1"/>
        <v/>
      </c>
      <c r="F46" s="59"/>
      <c r="G46" s="59"/>
      <c r="H46" s="59"/>
      <c r="I46" s="59"/>
      <c r="J46" s="59"/>
      <c r="K46" s="59"/>
      <c r="L46" s="59"/>
      <c r="M46" s="59"/>
      <c r="N46" s="59"/>
    </row>
    <row r="47" spans="2:14" x14ac:dyDescent="0.4">
      <c r="B47" s="10">
        <v>41</v>
      </c>
      <c r="C47" s="134" t="str">
        <f t="shared" si="0"/>
        <v>41</v>
      </c>
      <c r="D47" s="166" t="str">
        <f>IFERROR(VLOOKUP(C47,'2 出納簿(入力用)'!$C$5:$L$304,6,FALSE),"")</f>
        <v/>
      </c>
      <c r="E47" s="75" t="str">
        <f t="shared" si="1"/>
        <v/>
      </c>
      <c r="F47" s="59"/>
      <c r="G47" s="59"/>
      <c r="H47" s="59"/>
      <c r="I47" s="59"/>
      <c r="J47" s="59"/>
      <c r="K47" s="59"/>
      <c r="L47" s="59"/>
      <c r="M47" s="59"/>
      <c r="N47" s="59"/>
    </row>
    <row r="48" spans="2:14" x14ac:dyDescent="0.4">
      <c r="B48" s="10">
        <v>42</v>
      </c>
      <c r="C48" s="134" t="str">
        <f t="shared" si="0"/>
        <v>42</v>
      </c>
      <c r="D48" s="166" t="str">
        <f>IFERROR(VLOOKUP(C48,'2 出納簿(入力用)'!$C$5:$L$304,6,FALSE),"")</f>
        <v/>
      </c>
      <c r="E48" s="75" t="str">
        <f t="shared" si="1"/>
        <v/>
      </c>
      <c r="F48" s="59"/>
      <c r="G48" s="59"/>
      <c r="H48" s="59"/>
      <c r="I48" s="59"/>
      <c r="J48" s="59"/>
      <c r="K48" s="59"/>
      <c r="L48" s="59"/>
      <c r="M48" s="59"/>
      <c r="N48" s="59"/>
    </row>
    <row r="49" spans="2:14" x14ac:dyDescent="0.4">
      <c r="B49" s="10">
        <v>43</v>
      </c>
      <c r="C49" s="134" t="str">
        <f t="shared" si="0"/>
        <v>43</v>
      </c>
      <c r="D49" s="166" t="str">
        <f>IFERROR(VLOOKUP(C49,'2 出納簿(入力用)'!$C$5:$L$304,6,FALSE),"")</f>
        <v/>
      </c>
      <c r="E49" s="75" t="str">
        <f t="shared" si="1"/>
        <v/>
      </c>
      <c r="F49" s="59"/>
      <c r="G49" s="59"/>
      <c r="H49" s="59"/>
      <c r="I49" s="59"/>
      <c r="J49" s="59"/>
      <c r="K49" s="59"/>
      <c r="L49" s="59"/>
      <c r="M49" s="59"/>
      <c r="N49" s="59"/>
    </row>
    <row r="50" spans="2:14" x14ac:dyDescent="0.4">
      <c r="B50" s="10">
        <v>44</v>
      </c>
      <c r="C50" s="134" t="str">
        <f t="shared" si="0"/>
        <v>44</v>
      </c>
      <c r="D50" s="166" t="str">
        <f>IFERROR(VLOOKUP(C50,'2 出納簿(入力用)'!$C$5:$L$304,6,FALSE),"")</f>
        <v/>
      </c>
      <c r="E50" s="75" t="str">
        <f t="shared" si="1"/>
        <v/>
      </c>
      <c r="F50" s="59"/>
      <c r="G50" s="59"/>
      <c r="H50" s="59"/>
      <c r="I50" s="59"/>
      <c r="J50" s="59"/>
      <c r="K50" s="59"/>
      <c r="L50" s="59"/>
      <c r="M50" s="59"/>
      <c r="N50" s="59"/>
    </row>
    <row r="51" spans="2:14" x14ac:dyDescent="0.4">
      <c r="B51" s="10">
        <v>45</v>
      </c>
      <c r="C51" s="134" t="str">
        <f t="shared" si="0"/>
        <v>45</v>
      </c>
      <c r="D51" s="166" t="str">
        <f>IFERROR(VLOOKUP(C51,'2 出納簿(入力用)'!$C$5:$L$304,6,FALSE),"")</f>
        <v/>
      </c>
      <c r="E51" s="75" t="str">
        <f t="shared" si="1"/>
        <v/>
      </c>
      <c r="F51" s="59"/>
      <c r="G51" s="59"/>
      <c r="H51" s="59"/>
      <c r="I51" s="59"/>
      <c r="J51" s="59"/>
      <c r="K51" s="59"/>
      <c r="L51" s="59"/>
      <c r="M51" s="59"/>
      <c r="N51" s="59"/>
    </row>
    <row r="52" spans="2:14" x14ac:dyDescent="0.4">
      <c r="B52" s="10">
        <v>46</v>
      </c>
      <c r="C52" s="134" t="str">
        <f t="shared" si="0"/>
        <v>46</v>
      </c>
      <c r="D52" s="166" t="str">
        <f>IFERROR(VLOOKUP(C52,'2 出納簿(入力用)'!$C$5:$L$304,6,FALSE),"")</f>
        <v/>
      </c>
      <c r="E52" s="75" t="str">
        <f t="shared" si="1"/>
        <v/>
      </c>
      <c r="F52" s="59"/>
      <c r="G52" s="59"/>
      <c r="H52" s="59"/>
      <c r="I52" s="59"/>
      <c r="J52" s="59"/>
      <c r="K52" s="59"/>
      <c r="L52" s="59"/>
      <c r="M52" s="59"/>
      <c r="N52" s="59"/>
    </row>
    <row r="53" spans="2:14" x14ac:dyDescent="0.4">
      <c r="B53" s="10">
        <v>47</v>
      </c>
      <c r="C53" s="134" t="str">
        <f t="shared" si="0"/>
        <v>47</v>
      </c>
      <c r="D53" s="166" t="str">
        <f>IFERROR(VLOOKUP(C53,'2 出納簿(入力用)'!$C$5:$L$304,6,FALSE),"")</f>
        <v/>
      </c>
      <c r="E53" s="75" t="str">
        <f t="shared" si="1"/>
        <v/>
      </c>
      <c r="F53" s="59"/>
      <c r="G53" s="59"/>
      <c r="H53" s="59"/>
      <c r="I53" s="59"/>
      <c r="J53" s="59"/>
      <c r="K53" s="59"/>
      <c r="L53" s="59"/>
      <c r="M53" s="59"/>
      <c r="N53" s="59"/>
    </row>
    <row r="54" spans="2:14" x14ac:dyDescent="0.4">
      <c r="B54" s="10">
        <v>48</v>
      </c>
      <c r="C54" s="134" t="str">
        <f t="shared" si="0"/>
        <v>48</v>
      </c>
      <c r="D54" s="166" t="str">
        <f>IFERROR(VLOOKUP(C54,'2 出納簿(入力用)'!$C$5:$L$304,6,FALSE),"")</f>
        <v/>
      </c>
      <c r="E54" s="75" t="str">
        <f t="shared" si="1"/>
        <v/>
      </c>
      <c r="F54" s="59"/>
      <c r="G54" s="59"/>
      <c r="H54" s="59"/>
      <c r="I54" s="59"/>
      <c r="J54" s="59"/>
      <c r="K54" s="59"/>
      <c r="L54" s="59"/>
      <c r="M54" s="59"/>
      <c r="N54" s="59"/>
    </row>
    <row r="55" spans="2:14" x14ac:dyDescent="0.4">
      <c r="B55" s="10">
        <v>49</v>
      </c>
      <c r="C55" s="134" t="str">
        <f t="shared" si="0"/>
        <v>49</v>
      </c>
      <c r="D55" s="166" t="str">
        <f>IFERROR(VLOOKUP(C55,'2 出納簿(入力用)'!$C$5:$L$304,6,FALSE),"")</f>
        <v/>
      </c>
      <c r="E55" s="75" t="str">
        <f t="shared" si="1"/>
        <v/>
      </c>
      <c r="F55" s="59"/>
      <c r="G55" s="59"/>
      <c r="H55" s="59"/>
      <c r="I55" s="59"/>
      <c r="J55" s="59"/>
      <c r="K55" s="59"/>
      <c r="L55" s="59"/>
      <c r="M55" s="59"/>
      <c r="N55" s="59"/>
    </row>
    <row r="56" spans="2:14" x14ac:dyDescent="0.4">
      <c r="B56" s="10">
        <v>50</v>
      </c>
      <c r="C56" s="134" t="str">
        <f t="shared" si="0"/>
        <v>50</v>
      </c>
      <c r="D56" s="166" t="str">
        <f>IFERROR(VLOOKUP(C56,'2 出納簿(入力用)'!$C$5:$L$304,6,FALSE),"")</f>
        <v/>
      </c>
      <c r="E56" s="75" t="str">
        <f t="shared" si="1"/>
        <v/>
      </c>
      <c r="F56" s="59"/>
      <c r="G56" s="59"/>
      <c r="H56" s="59"/>
      <c r="I56" s="59"/>
      <c r="J56" s="59"/>
      <c r="K56" s="59"/>
      <c r="L56" s="59"/>
      <c r="M56" s="59"/>
      <c r="N56" s="59"/>
    </row>
    <row r="57" spans="2:14" x14ac:dyDescent="0.4">
      <c r="B57" s="10">
        <v>51</v>
      </c>
      <c r="C57" s="134" t="str">
        <f t="shared" si="0"/>
        <v>51</v>
      </c>
      <c r="D57" s="166" t="str">
        <f>IFERROR(VLOOKUP(C57,'2 出納簿(入力用)'!$C$5:$L$304,6,FALSE),"")</f>
        <v/>
      </c>
      <c r="E57" s="75" t="str">
        <f t="shared" si="1"/>
        <v/>
      </c>
      <c r="F57" s="59"/>
      <c r="G57" s="59"/>
      <c r="H57" s="59"/>
      <c r="I57" s="59"/>
      <c r="J57" s="59"/>
      <c r="K57" s="59"/>
      <c r="L57" s="59"/>
      <c r="M57" s="59"/>
      <c r="N57" s="59"/>
    </row>
    <row r="58" spans="2:14" x14ac:dyDescent="0.4">
      <c r="B58" s="10">
        <v>52</v>
      </c>
      <c r="C58" s="134" t="str">
        <f t="shared" si="0"/>
        <v>52</v>
      </c>
      <c r="D58" s="166" t="str">
        <f>IFERROR(VLOOKUP(C58,'2 出納簿(入力用)'!$C$5:$L$304,6,FALSE),"")</f>
        <v/>
      </c>
      <c r="E58" s="75" t="str">
        <f t="shared" si="1"/>
        <v/>
      </c>
      <c r="F58" s="59"/>
      <c r="G58" s="59"/>
      <c r="H58" s="59"/>
      <c r="I58" s="59"/>
      <c r="J58" s="59"/>
      <c r="K58" s="59"/>
      <c r="L58" s="59"/>
      <c r="M58" s="59"/>
      <c r="N58" s="59"/>
    </row>
    <row r="59" spans="2:14" x14ac:dyDescent="0.4">
      <c r="B59" s="10">
        <v>53</v>
      </c>
      <c r="C59" s="134" t="str">
        <f t="shared" si="0"/>
        <v>53</v>
      </c>
      <c r="D59" s="166" t="str">
        <f>IFERROR(VLOOKUP(C59,'2 出納簿(入力用)'!$C$5:$L$304,6,FALSE),"")</f>
        <v/>
      </c>
      <c r="E59" s="75" t="str">
        <f t="shared" si="1"/>
        <v/>
      </c>
      <c r="F59" s="59"/>
      <c r="G59" s="59"/>
      <c r="H59" s="59"/>
      <c r="I59" s="59"/>
      <c r="J59" s="59"/>
      <c r="K59" s="59"/>
      <c r="L59" s="59"/>
      <c r="M59" s="59"/>
      <c r="N59" s="59"/>
    </row>
    <row r="60" spans="2:14" x14ac:dyDescent="0.4">
      <c r="B60" s="10">
        <v>54</v>
      </c>
      <c r="C60" s="134" t="str">
        <f t="shared" si="0"/>
        <v>54</v>
      </c>
      <c r="D60" s="166" t="str">
        <f>IFERROR(VLOOKUP(C60,'2 出納簿(入力用)'!$C$5:$L$304,6,FALSE),"")</f>
        <v/>
      </c>
      <c r="E60" s="75" t="str">
        <f t="shared" si="1"/>
        <v/>
      </c>
      <c r="F60" s="59"/>
      <c r="G60" s="59"/>
      <c r="H60" s="59"/>
      <c r="I60" s="59"/>
      <c r="J60" s="59"/>
      <c r="K60" s="59"/>
      <c r="L60" s="59"/>
      <c r="M60" s="59"/>
      <c r="N60" s="59"/>
    </row>
    <row r="61" spans="2:14" x14ac:dyDescent="0.4">
      <c r="B61" s="10">
        <v>55</v>
      </c>
      <c r="C61" s="134" t="str">
        <f t="shared" si="0"/>
        <v>55</v>
      </c>
      <c r="D61" s="166" t="str">
        <f>IFERROR(VLOOKUP(C61,'2 出納簿(入力用)'!$C$5:$L$304,6,FALSE),"")</f>
        <v/>
      </c>
      <c r="E61" s="75" t="str">
        <f t="shared" si="1"/>
        <v/>
      </c>
      <c r="F61" s="59"/>
      <c r="G61" s="59"/>
      <c r="H61" s="59"/>
      <c r="I61" s="59"/>
      <c r="J61" s="59"/>
      <c r="K61" s="59"/>
      <c r="L61" s="59"/>
      <c r="M61" s="59"/>
      <c r="N61" s="59"/>
    </row>
    <row r="62" spans="2:14" x14ac:dyDescent="0.4">
      <c r="B62" s="10">
        <v>56</v>
      </c>
      <c r="C62" s="134" t="str">
        <f t="shared" si="0"/>
        <v>56</v>
      </c>
      <c r="D62" s="166" t="str">
        <f>IFERROR(VLOOKUP(C62,'2 出納簿(入力用)'!$C$5:$L$304,6,FALSE),"")</f>
        <v/>
      </c>
      <c r="E62" s="75" t="str">
        <f t="shared" si="1"/>
        <v/>
      </c>
      <c r="F62" s="59"/>
      <c r="G62" s="59"/>
      <c r="H62" s="59"/>
      <c r="I62" s="59"/>
      <c r="J62" s="59"/>
      <c r="K62" s="59"/>
      <c r="L62" s="59"/>
      <c r="M62" s="59"/>
      <c r="N62" s="59"/>
    </row>
    <row r="63" spans="2:14" x14ac:dyDescent="0.4">
      <c r="B63" s="10">
        <v>57</v>
      </c>
      <c r="C63" s="134" t="str">
        <f t="shared" si="0"/>
        <v>57</v>
      </c>
      <c r="D63" s="166" t="str">
        <f>IFERROR(VLOOKUP(C63,'2 出納簿(入力用)'!$C$5:$L$304,6,FALSE),"")</f>
        <v/>
      </c>
      <c r="E63" s="75" t="str">
        <f t="shared" si="1"/>
        <v/>
      </c>
      <c r="F63" s="59"/>
      <c r="G63" s="59"/>
      <c r="H63" s="59"/>
      <c r="I63" s="59"/>
      <c r="J63" s="59"/>
      <c r="K63" s="59"/>
      <c r="L63" s="59"/>
      <c r="M63" s="59"/>
      <c r="N63" s="59"/>
    </row>
    <row r="64" spans="2:14" x14ac:dyDescent="0.4">
      <c r="B64" s="10">
        <v>58</v>
      </c>
      <c r="C64" s="134" t="str">
        <f t="shared" si="0"/>
        <v>58</v>
      </c>
      <c r="D64" s="166" t="str">
        <f>IFERROR(VLOOKUP(C64,'2 出納簿(入力用)'!$C$5:$L$304,6,FALSE),"")</f>
        <v/>
      </c>
      <c r="E64" s="75" t="str">
        <f t="shared" si="1"/>
        <v/>
      </c>
      <c r="F64" s="59"/>
      <c r="G64" s="59"/>
      <c r="H64" s="59"/>
      <c r="I64" s="59"/>
      <c r="J64" s="59"/>
      <c r="K64" s="59"/>
      <c r="L64" s="59"/>
      <c r="M64" s="59"/>
      <c r="N64" s="59"/>
    </row>
    <row r="65" spans="2:14" x14ac:dyDescent="0.4">
      <c r="B65" s="10">
        <v>59</v>
      </c>
      <c r="C65" s="134" t="str">
        <f t="shared" si="0"/>
        <v>59</v>
      </c>
      <c r="D65" s="166" t="str">
        <f>IFERROR(VLOOKUP(C65,'2 出納簿(入力用)'!$C$5:$L$304,6,FALSE),"")</f>
        <v/>
      </c>
      <c r="E65" s="75" t="str">
        <f t="shared" si="1"/>
        <v/>
      </c>
      <c r="F65" s="59"/>
      <c r="G65" s="59"/>
      <c r="H65" s="59"/>
      <c r="I65" s="59"/>
      <c r="J65" s="59"/>
      <c r="K65" s="59"/>
      <c r="L65" s="59"/>
      <c r="M65" s="59"/>
      <c r="N65" s="59"/>
    </row>
    <row r="66" spans="2:14" x14ac:dyDescent="0.4">
      <c r="B66" s="10">
        <v>60</v>
      </c>
      <c r="C66" s="134" t="str">
        <f t="shared" si="0"/>
        <v>60</v>
      </c>
      <c r="D66" s="166" t="str">
        <f>IFERROR(VLOOKUP(C66,'2 出納簿(入力用)'!$C$5:$L$304,6,FALSE),"")</f>
        <v/>
      </c>
      <c r="E66" s="75" t="str">
        <f t="shared" si="1"/>
        <v/>
      </c>
      <c r="F66" s="59"/>
      <c r="G66" s="59"/>
      <c r="H66" s="59"/>
      <c r="I66" s="59"/>
      <c r="J66" s="59"/>
      <c r="K66" s="59"/>
      <c r="L66" s="59"/>
      <c r="M66" s="59"/>
      <c r="N66" s="59"/>
    </row>
    <row r="67" spans="2:14" x14ac:dyDescent="0.4">
      <c r="B67" s="10">
        <v>61</v>
      </c>
      <c r="C67" s="134" t="str">
        <f t="shared" si="0"/>
        <v>61</v>
      </c>
      <c r="D67" s="166" t="str">
        <f>IFERROR(VLOOKUP(C67,'2 出納簿(入力用)'!$C$5:$L$304,6,FALSE),"")</f>
        <v/>
      </c>
      <c r="E67" s="75" t="str">
        <f t="shared" si="1"/>
        <v/>
      </c>
      <c r="F67" s="59"/>
      <c r="G67" s="59"/>
      <c r="H67" s="59"/>
      <c r="I67" s="59"/>
      <c r="J67" s="59"/>
      <c r="K67" s="59"/>
      <c r="L67" s="59"/>
      <c r="M67" s="59"/>
      <c r="N67" s="59"/>
    </row>
    <row r="68" spans="2:14" x14ac:dyDescent="0.4">
      <c r="B68" s="10">
        <v>62</v>
      </c>
      <c r="C68" s="134" t="str">
        <f t="shared" si="0"/>
        <v>62</v>
      </c>
      <c r="D68" s="166" t="str">
        <f>IFERROR(VLOOKUP(C68,'2 出納簿(入力用)'!$C$5:$L$304,6,FALSE),"")</f>
        <v/>
      </c>
      <c r="E68" s="75" t="str">
        <f t="shared" si="1"/>
        <v/>
      </c>
      <c r="F68" s="59"/>
      <c r="G68" s="59"/>
      <c r="H68" s="59"/>
      <c r="I68" s="59"/>
      <c r="J68" s="59"/>
      <c r="K68" s="59"/>
      <c r="L68" s="59"/>
      <c r="M68" s="59"/>
      <c r="N68" s="59"/>
    </row>
    <row r="69" spans="2:14" x14ac:dyDescent="0.4">
      <c r="B69" s="10">
        <v>63</v>
      </c>
      <c r="C69" s="134" t="str">
        <f t="shared" si="0"/>
        <v>63</v>
      </c>
      <c r="D69" s="166" t="str">
        <f>IFERROR(VLOOKUP(C69,'2 出納簿(入力用)'!$C$5:$L$304,6,FALSE),"")</f>
        <v/>
      </c>
      <c r="E69" s="75" t="str">
        <f t="shared" si="1"/>
        <v/>
      </c>
      <c r="F69" s="59"/>
      <c r="G69" s="59"/>
      <c r="H69" s="59"/>
      <c r="I69" s="59"/>
      <c r="J69" s="59"/>
      <c r="K69" s="59"/>
      <c r="L69" s="59"/>
      <c r="M69" s="59"/>
      <c r="N69" s="59"/>
    </row>
    <row r="70" spans="2:14" x14ac:dyDescent="0.4">
      <c r="B70" s="10">
        <v>64</v>
      </c>
      <c r="C70" s="134" t="str">
        <f t="shared" si="0"/>
        <v>64</v>
      </c>
      <c r="D70" s="166" t="str">
        <f>IFERROR(VLOOKUP(C70,'2 出納簿(入力用)'!$C$5:$L$304,6,FALSE),"")</f>
        <v/>
      </c>
      <c r="E70" s="75" t="str">
        <f t="shared" si="1"/>
        <v/>
      </c>
      <c r="F70" s="59"/>
      <c r="G70" s="59"/>
      <c r="H70" s="59"/>
      <c r="I70" s="59"/>
      <c r="J70" s="59"/>
      <c r="K70" s="59"/>
      <c r="L70" s="59"/>
      <c r="M70" s="59"/>
      <c r="N70" s="59"/>
    </row>
    <row r="71" spans="2:14" x14ac:dyDescent="0.4">
      <c r="B71" s="10">
        <v>65</v>
      </c>
      <c r="C71" s="134" t="str">
        <f t="shared" si="0"/>
        <v>65</v>
      </c>
      <c r="D71" s="166" t="str">
        <f>IFERROR(VLOOKUP(C71,'2 出納簿(入力用)'!$C$5:$L$304,6,FALSE),"")</f>
        <v/>
      </c>
      <c r="E71" s="75" t="str">
        <f t="shared" si="1"/>
        <v/>
      </c>
      <c r="F71" s="59"/>
      <c r="G71" s="59"/>
      <c r="H71" s="59"/>
      <c r="I71" s="59"/>
      <c r="J71" s="59"/>
      <c r="K71" s="59"/>
      <c r="L71" s="59"/>
      <c r="M71" s="59"/>
      <c r="N71" s="59"/>
    </row>
    <row r="72" spans="2:14" x14ac:dyDescent="0.4">
      <c r="B72" s="10">
        <v>66</v>
      </c>
      <c r="C72" s="134" t="str">
        <f t="shared" ref="C72:C106" si="2">CONCATENATE(B72,$D$4)</f>
        <v>66</v>
      </c>
      <c r="D72" s="166" t="str">
        <f>IFERROR(VLOOKUP(C72,'2 出納簿(入力用)'!$C$5:$L$304,6,FALSE),"")</f>
        <v/>
      </c>
      <c r="E72" s="75" t="str">
        <f t="shared" si="1"/>
        <v/>
      </c>
      <c r="F72" s="59"/>
      <c r="G72" s="59"/>
      <c r="H72" s="59"/>
      <c r="I72" s="59"/>
      <c r="J72" s="59"/>
      <c r="K72" s="59"/>
      <c r="L72" s="59"/>
      <c r="M72" s="59"/>
      <c r="N72" s="59"/>
    </row>
    <row r="73" spans="2:14" x14ac:dyDescent="0.4">
      <c r="B73" s="10">
        <v>67</v>
      </c>
      <c r="C73" s="134" t="str">
        <f t="shared" si="2"/>
        <v>67</v>
      </c>
      <c r="D73" s="166" t="str">
        <f>IFERROR(VLOOKUP(C73,'2 出納簿(入力用)'!$C$5:$L$304,6,FALSE),"")</f>
        <v/>
      </c>
      <c r="E73" s="75" t="str">
        <f t="shared" ref="E73:E106" si="3">IFERROR(E72+D73,"")</f>
        <v/>
      </c>
      <c r="F73" s="59"/>
      <c r="G73" s="59"/>
      <c r="H73" s="59"/>
      <c r="I73" s="59"/>
      <c r="J73" s="59"/>
      <c r="K73" s="59"/>
      <c r="L73" s="59"/>
      <c r="M73" s="59"/>
      <c r="N73" s="59"/>
    </row>
    <row r="74" spans="2:14" x14ac:dyDescent="0.4">
      <c r="B74" s="10">
        <v>68</v>
      </c>
      <c r="C74" s="134" t="str">
        <f t="shared" si="2"/>
        <v>68</v>
      </c>
      <c r="D74" s="166" t="str">
        <f>IFERROR(VLOOKUP(C74,'2 出納簿(入力用)'!$C$5:$L$304,6,FALSE),"")</f>
        <v/>
      </c>
      <c r="E74" s="75" t="str">
        <f t="shared" si="3"/>
        <v/>
      </c>
      <c r="F74" s="59"/>
      <c r="G74" s="59"/>
      <c r="H74" s="59"/>
      <c r="I74" s="59"/>
      <c r="J74" s="59"/>
      <c r="K74" s="59"/>
      <c r="L74" s="59"/>
      <c r="M74" s="59"/>
      <c r="N74" s="59"/>
    </row>
    <row r="75" spans="2:14" x14ac:dyDescent="0.4">
      <c r="B75" s="10">
        <v>69</v>
      </c>
      <c r="C75" s="134" t="str">
        <f t="shared" si="2"/>
        <v>69</v>
      </c>
      <c r="D75" s="166" t="str">
        <f>IFERROR(VLOOKUP(C75,'2 出納簿(入力用)'!$C$5:$L$304,6,FALSE),"")</f>
        <v/>
      </c>
      <c r="E75" s="75" t="str">
        <f t="shared" si="3"/>
        <v/>
      </c>
      <c r="F75" s="59"/>
      <c r="G75" s="59"/>
      <c r="H75" s="59"/>
      <c r="I75" s="59"/>
      <c r="J75" s="59"/>
      <c r="K75" s="59"/>
      <c r="L75" s="59"/>
      <c r="M75" s="59"/>
      <c r="N75" s="59"/>
    </row>
    <row r="76" spans="2:14" x14ac:dyDescent="0.4">
      <c r="B76" s="10">
        <v>70</v>
      </c>
      <c r="C76" s="134" t="str">
        <f t="shared" si="2"/>
        <v>70</v>
      </c>
      <c r="D76" s="166" t="str">
        <f>IFERROR(VLOOKUP(C76,'2 出納簿(入力用)'!$C$5:$L$304,6,FALSE),"")</f>
        <v/>
      </c>
      <c r="E76" s="75" t="str">
        <f t="shared" si="3"/>
        <v/>
      </c>
      <c r="F76" s="59"/>
      <c r="G76" s="59"/>
      <c r="H76" s="59"/>
      <c r="I76" s="59"/>
      <c r="J76" s="59"/>
      <c r="K76" s="59"/>
      <c r="L76" s="59"/>
      <c r="M76" s="59"/>
      <c r="N76" s="59"/>
    </row>
    <row r="77" spans="2:14" x14ac:dyDescent="0.4">
      <c r="B77" s="10">
        <v>71</v>
      </c>
      <c r="C77" s="134" t="str">
        <f t="shared" si="2"/>
        <v>71</v>
      </c>
      <c r="D77" s="166" t="str">
        <f>IFERROR(VLOOKUP(C77,'2 出納簿(入力用)'!$C$5:$L$304,6,FALSE),"")</f>
        <v/>
      </c>
      <c r="E77" s="75" t="str">
        <f t="shared" si="3"/>
        <v/>
      </c>
      <c r="F77" s="59"/>
      <c r="G77" s="59"/>
      <c r="H77" s="59"/>
      <c r="I77" s="59"/>
      <c r="J77" s="59"/>
      <c r="K77" s="59"/>
      <c r="L77" s="59"/>
      <c r="M77" s="59"/>
      <c r="N77" s="59"/>
    </row>
    <row r="78" spans="2:14" x14ac:dyDescent="0.4">
      <c r="B78" s="10">
        <v>72</v>
      </c>
      <c r="C78" s="134" t="str">
        <f t="shared" si="2"/>
        <v>72</v>
      </c>
      <c r="D78" s="166" t="str">
        <f>IFERROR(VLOOKUP(C78,'2 出納簿(入力用)'!$C$5:$L$304,6,FALSE),"")</f>
        <v/>
      </c>
      <c r="E78" s="75" t="str">
        <f t="shared" si="3"/>
        <v/>
      </c>
      <c r="F78" s="59"/>
      <c r="G78" s="59"/>
      <c r="H78" s="59"/>
      <c r="I78" s="59"/>
      <c r="J78" s="59"/>
      <c r="K78" s="59"/>
      <c r="L78" s="59"/>
      <c r="M78" s="59"/>
      <c r="N78" s="59"/>
    </row>
    <row r="79" spans="2:14" x14ac:dyDescent="0.4">
      <c r="B79" s="10">
        <v>73</v>
      </c>
      <c r="C79" s="134" t="str">
        <f t="shared" si="2"/>
        <v>73</v>
      </c>
      <c r="D79" s="166" t="str">
        <f>IFERROR(VLOOKUP(C79,'2 出納簿(入力用)'!$C$5:$L$304,6,FALSE),"")</f>
        <v/>
      </c>
      <c r="E79" s="75" t="str">
        <f t="shared" si="3"/>
        <v/>
      </c>
      <c r="F79" s="59"/>
      <c r="G79" s="59"/>
      <c r="H79" s="59"/>
      <c r="I79" s="59"/>
      <c r="J79" s="59"/>
      <c r="K79" s="59"/>
      <c r="L79" s="59"/>
      <c r="M79" s="59"/>
      <c r="N79" s="59"/>
    </row>
    <row r="80" spans="2:14" x14ac:dyDescent="0.4">
      <c r="B80" s="10">
        <v>74</v>
      </c>
      <c r="C80" s="134" t="str">
        <f t="shared" si="2"/>
        <v>74</v>
      </c>
      <c r="D80" s="166" t="str">
        <f>IFERROR(VLOOKUP(C80,'2 出納簿(入力用)'!$C$5:$L$304,6,FALSE),"")</f>
        <v/>
      </c>
      <c r="E80" s="75" t="str">
        <f t="shared" si="3"/>
        <v/>
      </c>
      <c r="F80" s="59"/>
      <c r="G80" s="59"/>
      <c r="H80" s="59"/>
      <c r="I80" s="59"/>
      <c r="J80" s="59"/>
      <c r="K80" s="59"/>
      <c r="L80" s="59"/>
      <c r="M80" s="59"/>
      <c r="N80" s="59"/>
    </row>
    <row r="81" spans="2:14" x14ac:dyDescent="0.4">
      <c r="B81" s="10">
        <v>75</v>
      </c>
      <c r="C81" s="134" t="str">
        <f t="shared" si="2"/>
        <v>75</v>
      </c>
      <c r="D81" s="166" t="str">
        <f>IFERROR(VLOOKUP(C81,'2 出納簿(入力用)'!$C$5:$L$304,6,FALSE),"")</f>
        <v/>
      </c>
      <c r="E81" s="75" t="str">
        <f t="shared" si="3"/>
        <v/>
      </c>
      <c r="F81" s="59"/>
      <c r="G81" s="59"/>
      <c r="H81" s="59"/>
      <c r="I81" s="59"/>
      <c r="J81" s="59"/>
      <c r="K81" s="59"/>
      <c r="L81" s="59"/>
      <c r="M81" s="59"/>
      <c r="N81" s="59"/>
    </row>
    <row r="82" spans="2:14" x14ac:dyDescent="0.4">
      <c r="B82" s="10">
        <v>76</v>
      </c>
      <c r="C82" s="134" t="str">
        <f t="shared" si="2"/>
        <v>76</v>
      </c>
      <c r="D82" s="166" t="str">
        <f>IFERROR(VLOOKUP(C82,'2 出納簿(入力用)'!$C$5:$L$304,6,FALSE),"")</f>
        <v/>
      </c>
      <c r="E82" s="75" t="str">
        <f t="shared" si="3"/>
        <v/>
      </c>
      <c r="F82" s="59"/>
      <c r="G82" s="59"/>
      <c r="H82" s="59"/>
      <c r="I82" s="59"/>
      <c r="J82" s="59"/>
      <c r="K82" s="59"/>
      <c r="L82" s="59"/>
      <c r="M82" s="59"/>
      <c r="N82" s="59"/>
    </row>
    <row r="83" spans="2:14" x14ac:dyDescent="0.4">
      <c r="B83" s="10">
        <v>77</v>
      </c>
      <c r="C83" s="134" t="str">
        <f t="shared" si="2"/>
        <v>77</v>
      </c>
      <c r="D83" s="166" t="str">
        <f>IFERROR(VLOOKUP(C83,'2 出納簿(入力用)'!$C$5:$L$304,6,FALSE),"")</f>
        <v/>
      </c>
      <c r="E83" s="75" t="str">
        <f t="shared" si="3"/>
        <v/>
      </c>
      <c r="F83" s="59"/>
      <c r="G83" s="59"/>
      <c r="H83" s="59"/>
      <c r="I83" s="59"/>
      <c r="J83" s="59"/>
      <c r="K83" s="59"/>
      <c r="L83" s="59"/>
      <c r="M83" s="59"/>
      <c r="N83" s="59"/>
    </row>
    <row r="84" spans="2:14" x14ac:dyDescent="0.4">
      <c r="B84" s="10">
        <v>78</v>
      </c>
      <c r="C84" s="134" t="str">
        <f t="shared" si="2"/>
        <v>78</v>
      </c>
      <c r="D84" s="166" t="str">
        <f>IFERROR(VLOOKUP(C84,'2 出納簿(入力用)'!$C$5:$L$304,6,FALSE),"")</f>
        <v/>
      </c>
      <c r="E84" s="75" t="str">
        <f t="shared" si="3"/>
        <v/>
      </c>
      <c r="F84" s="59"/>
      <c r="G84" s="59"/>
      <c r="H84" s="59"/>
      <c r="I84" s="59"/>
      <c r="J84" s="59"/>
      <c r="K84" s="59"/>
      <c r="L84" s="59"/>
      <c r="M84" s="59"/>
      <c r="N84" s="59"/>
    </row>
    <row r="85" spans="2:14" x14ac:dyDescent="0.4">
      <c r="B85" s="10">
        <v>79</v>
      </c>
      <c r="C85" s="134" t="str">
        <f t="shared" si="2"/>
        <v>79</v>
      </c>
      <c r="D85" s="166" t="str">
        <f>IFERROR(VLOOKUP(C85,'2 出納簿(入力用)'!$C$5:$L$304,6,FALSE),"")</f>
        <v/>
      </c>
      <c r="E85" s="75" t="str">
        <f t="shared" si="3"/>
        <v/>
      </c>
      <c r="F85" s="59"/>
      <c r="G85" s="59"/>
      <c r="H85" s="59"/>
      <c r="I85" s="59"/>
      <c r="J85" s="59"/>
      <c r="K85" s="59"/>
      <c r="L85" s="59"/>
      <c r="M85" s="59"/>
      <c r="N85" s="59"/>
    </row>
    <row r="86" spans="2:14" x14ac:dyDescent="0.4">
      <c r="B86" s="10">
        <v>80</v>
      </c>
      <c r="C86" s="134" t="str">
        <f t="shared" si="2"/>
        <v>80</v>
      </c>
      <c r="D86" s="166" t="str">
        <f>IFERROR(VLOOKUP(C86,'2 出納簿(入力用)'!$C$5:$L$304,6,FALSE),"")</f>
        <v/>
      </c>
      <c r="E86" s="75" t="str">
        <f t="shared" si="3"/>
        <v/>
      </c>
      <c r="F86" s="59"/>
      <c r="G86" s="59"/>
      <c r="H86" s="59"/>
      <c r="I86" s="59"/>
      <c r="J86" s="59"/>
      <c r="K86" s="59"/>
      <c r="L86" s="59"/>
      <c r="M86" s="59"/>
      <c r="N86" s="59"/>
    </row>
    <row r="87" spans="2:14" x14ac:dyDescent="0.4">
      <c r="B87" s="10">
        <v>81</v>
      </c>
      <c r="C87" s="134" t="str">
        <f t="shared" si="2"/>
        <v>81</v>
      </c>
      <c r="D87" s="166" t="str">
        <f>IFERROR(VLOOKUP(C87,'2 出納簿(入力用)'!$C$5:$L$304,6,FALSE),"")</f>
        <v/>
      </c>
      <c r="E87" s="75" t="str">
        <f t="shared" si="3"/>
        <v/>
      </c>
      <c r="F87" s="59"/>
      <c r="G87" s="59"/>
      <c r="H87" s="59"/>
      <c r="I87" s="59"/>
      <c r="J87" s="59"/>
      <c r="K87" s="59"/>
      <c r="L87" s="59"/>
      <c r="M87" s="59"/>
      <c r="N87" s="59"/>
    </row>
    <row r="88" spans="2:14" x14ac:dyDescent="0.4">
      <c r="B88" s="10">
        <v>82</v>
      </c>
      <c r="C88" s="134" t="str">
        <f t="shared" si="2"/>
        <v>82</v>
      </c>
      <c r="D88" s="166" t="str">
        <f>IFERROR(VLOOKUP(C88,'2 出納簿(入力用)'!$C$5:$L$304,6,FALSE),"")</f>
        <v/>
      </c>
      <c r="E88" s="75" t="str">
        <f t="shared" si="3"/>
        <v/>
      </c>
      <c r="F88" s="59"/>
      <c r="G88" s="59"/>
      <c r="H88" s="59"/>
      <c r="I88" s="59"/>
      <c r="J88" s="59"/>
      <c r="K88" s="59"/>
      <c r="L88" s="59"/>
      <c r="M88" s="59"/>
      <c r="N88" s="59"/>
    </row>
    <row r="89" spans="2:14" x14ac:dyDescent="0.4">
      <c r="B89" s="10">
        <v>83</v>
      </c>
      <c r="C89" s="134" t="str">
        <f t="shared" si="2"/>
        <v>83</v>
      </c>
      <c r="D89" s="166" t="str">
        <f>IFERROR(VLOOKUP(C89,'2 出納簿(入力用)'!$C$5:$L$304,6,FALSE),"")</f>
        <v/>
      </c>
      <c r="E89" s="75" t="str">
        <f t="shared" si="3"/>
        <v/>
      </c>
      <c r="F89" s="59"/>
      <c r="G89" s="59"/>
      <c r="H89" s="59"/>
      <c r="I89" s="59"/>
      <c r="J89" s="59"/>
      <c r="K89" s="59"/>
      <c r="L89" s="59"/>
      <c r="M89" s="59"/>
      <c r="N89" s="59"/>
    </row>
    <row r="90" spans="2:14" x14ac:dyDescent="0.4">
      <c r="B90" s="10">
        <v>84</v>
      </c>
      <c r="C90" s="134" t="str">
        <f t="shared" si="2"/>
        <v>84</v>
      </c>
      <c r="D90" s="166" t="str">
        <f>IFERROR(VLOOKUP(C90,'2 出納簿(入力用)'!$C$5:$L$304,6,FALSE),"")</f>
        <v/>
      </c>
      <c r="E90" s="75" t="str">
        <f t="shared" si="3"/>
        <v/>
      </c>
      <c r="F90" s="59"/>
      <c r="G90" s="59"/>
      <c r="H90" s="59"/>
      <c r="I90" s="59"/>
      <c r="J90" s="59"/>
      <c r="K90" s="59"/>
      <c r="L90" s="59"/>
      <c r="M90" s="59"/>
      <c r="N90" s="59"/>
    </row>
    <row r="91" spans="2:14" x14ac:dyDescent="0.4">
      <c r="B91" s="10">
        <v>85</v>
      </c>
      <c r="C91" s="134" t="str">
        <f t="shared" si="2"/>
        <v>85</v>
      </c>
      <c r="D91" s="166" t="str">
        <f>IFERROR(VLOOKUP(C91,'2 出納簿(入力用)'!$C$5:$L$304,6,FALSE),"")</f>
        <v/>
      </c>
      <c r="E91" s="75" t="str">
        <f t="shared" si="3"/>
        <v/>
      </c>
      <c r="F91" s="59"/>
      <c r="G91" s="59"/>
      <c r="H91" s="59"/>
      <c r="I91" s="59"/>
      <c r="J91" s="59"/>
      <c r="K91" s="59"/>
      <c r="L91" s="59"/>
      <c r="M91" s="59"/>
      <c r="N91" s="59"/>
    </row>
    <row r="92" spans="2:14" x14ac:dyDescent="0.4">
      <c r="B92" s="10">
        <v>86</v>
      </c>
      <c r="C92" s="134" t="str">
        <f t="shared" si="2"/>
        <v>86</v>
      </c>
      <c r="D92" s="166" t="str">
        <f>IFERROR(VLOOKUP(C92,'2 出納簿(入力用)'!$C$5:$L$304,6,FALSE),"")</f>
        <v/>
      </c>
      <c r="E92" s="75" t="str">
        <f t="shared" si="3"/>
        <v/>
      </c>
      <c r="F92" s="59"/>
      <c r="G92" s="59"/>
      <c r="H92" s="59"/>
      <c r="I92" s="59"/>
      <c r="J92" s="59"/>
      <c r="K92" s="59"/>
      <c r="L92" s="59"/>
      <c r="M92" s="59"/>
      <c r="N92" s="59"/>
    </row>
    <row r="93" spans="2:14" x14ac:dyDescent="0.4">
      <c r="B93" s="10">
        <v>87</v>
      </c>
      <c r="C93" s="134" t="str">
        <f t="shared" si="2"/>
        <v>87</v>
      </c>
      <c r="D93" s="166" t="str">
        <f>IFERROR(VLOOKUP(C93,'2 出納簿(入力用)'!$C$5:$L$304,6,FALSE),"")</f>
        <v/>
      </c>
      <c r="E93" s="75" t="str">
        <f t="shared" si="3"/>
        <v/>
      </c>
      <c r="F93" s="59"/>
      <c r="G93" s="59"/>
      <c r="H93" s="59"/>
      <c r="I93" s="59"/>
      <c r="J93" s="59"/>
      <c r="K93" s="59"/>
      <c r="L93" s="59"/>
      <c r="M93" s="59"/>
      <c r="N93" s="59"/>
    </row>
    <row r="94" spans="2:14" x14ac:dyDescent="0.4">
      <c r="B94" s="10">
        <v>88</v>
      </c>
      <c r="C94" s="134" t="str">
        <f t="shared" si="2"/>
        <v>88</v>
      </c>
      <c r="D94" s="166" t="str">
        <f>IFERROR(VLOOKUP(C94,'2 出納簿(入力用)'!$C$5:$L$304,6,FALSE),"")</f>
        <v/>
      </c>
      <c r="E94" s="75" t="str">
        <f t="shared" si="3"/>
        <v/>
      </c>
      <c r="F94" s="59"/>
      <c r="G94" s="59"/>
      <c r="H94" s="59"/>
      <c r="I94" s="59"/>
      <c r="J94" s="59"/>
      <c r="K94" s="59"/>
      <c r="L94" s="59"/>
      <c r="M94" s="59"/>
      <c r="N94" s="59"/>
    </row>
    <row r="95" spans="2:14" x14ac:dyDescent="0.4">
      <c r="B95" s="10">
        <v>89</v>
      </c>
      <c r="C95" s="134" t="str">
        <f t="shared" si="2"/>
        <v>89</v>
      </c>
      <c r="D95" s="166" t="str">
        <f>IFERROR(VLOOKUP(C95,'2 出納簿(入力用)'!$C$5:$L$304,6,FALSE),"")</f>
        <v/>
      </c>
      <c r="E95" s="75" t="str">
        <f t="shared" si="3"/>
        <v/>
      </c>
      <c r="F95" s="59"/>
      <c r="G95" s="59"/>
      <c r="H95" s="59"/>
      <c r="I95" s="59"/>
      <c r="J95" s="59"/>
      <c r="K95" s="59"/>
      <c r="L95" s="59"/>
      <c r="M95" s="59"/>
      <c r="N95" s="59"/>
    </row>
    <row r="96" spans="2:14" x14ac:dyDescent="0.4">
      <c r="B96" s="10">
        <v>90</v>
      </c>
      <c r="C96" s="134" t="str">
        <f t="shared" si="2"/>
        <v>90</v>
      </c>
      <c r="D96" s="166" t="str">
        <f>IFERROR(VLOOKUP(C96,'2 出納簿(入力用)'!$C$5:$L$304,6,FALSE),"")</f>
        <v/>
      </c>
      <c r="E96" s="75" t="str">
        <f t="shared" si="3"/>
        <v/>
      </c>
      <c r="F96" s="59"/>
      <c r="G96" s="59"/>
      <c r="H96" s="59"/>
      <c r="I96" s="59"/>
      <c r="J96" s="59"/>
      <c r="K96" s="59"/>
      <c r="L96" s="59"/>
      <c r="M96" s="59"/>
      <c r="N96" s="59"/>
    </row>
    <row r="97" spans="2:14" x14ac:dyDescent="0.4">
      <c r="B97" s="10">
        <v>91</v>
      </c>
      <c r="C97" s="134" t="str">
        <f t="shared" si="2"/>
        <v>91</v>
      </c>
      <c r="D97" s="166" t="str">
        <f>IFERROR(VLOOKUP(C97,'2 出納簿(入力用)'!$C$5:$L$304,6,FALSE),"")</f>
        <v/>
      </c>
      <c r="E97" s="75" t="str">
        <f t="shared" si="3"/>
        <v/>
      </c>
      <c r="F97" s="59"/>
      <c r="G97" s="59"/>
      <c r="H97" s="59"/>
      <c r="I97" s="59"/>
      <c r="J97" s="59"/>
      <c r="K97" s="59"/>
      <c r="L97" s="59"/>
      <c r="M97" s="59"/>
      <c r="N97" s="59"/>
    </row>
    <row r="98" spans="2:14" x14ac:dyDescent="0.4">
      <c r="B98" s="10">
        <v>92</v>
      </c>
      <c r="C98" s="134" t="str">
        <f t="shared" si="2"/>
        <v>92</v>
      </c>
      <c r="D98" s="166" t="str">
        <f>IFERROR(VLOOKUP(C98,'2 出納簿(入力用)'!$C$5:$L$304,6,FALSE),"")</f>
        <v/>
      </c>
      <c r="E98" s="75" t="str">
        <f t="shared" si="3"/>
        <v/>
      </c>
      <c r="F98" s="59"/>
      <c r="G98" s="59"/>
      <c r="H98" s="59"/>
      <c r="I98" s="59"/>
      <c r="J98" s="59"/>
      <c r="K98" s="59"/>
      <c r="L98" s="59"/>
      <c r="M98" s="59"/>
      <c r="N98" s="59"/>
    </row>
    <row r="99" spans="2:14" x14ac:dyDescent="0.4">
      <c r="B99" s="10">
        <v>93</v>
      </c>
      <c r="C99" s="134" t="str">
        <f t="shared" si="2"/>
        <v>93</v>
      </c>
      <c r="D99" s="166" t="str">
        <f>IFERROR(VLOOKUP(C99,'2 出納簿(入力用)'!$C$5:$L$304,6,FALSE),"")</f>
        <v/>
      </c>
      <c r="E99" s="75" t="str">
        <f t="shared" si="3"/>
        <v/>
      </c>
      <c r="F99" s="59"/>
      <c r="G99" s="59"/>
      <c r="H99" s="59"/>
      <c r="I99" s="59"/>
      <c r="J99" s="59"/>
      <c r="K99" s="59"/>
      <c r="L99" s="59"/>
      <c r="M99" s="59"/>
      <c r="N99" s="59"/>
    </row>
    <row r="100" spans="2:14" x14ac:dyDescent="0.4">
      <c r="B100" s="10">
        <v>94</v>
      </c>
      <c r="C100" s="134" t="str">
        <f t="shared" si="2"/>
        <v>94</v>
      </c>
      <c r="D100" s="166" t="str">
        <f>IFERROR(VLOOKUP(C100,'2 出納簿(入力用)'!$C$5:$L$304,6,FALSE),"")</f>
        <v/>
      </c>
      <c r="E100" s="75" t="str">
        <f t="shared" si="3"/>
        <v/>
      </c>
      <c r="F100" s="59"/>
      <c r="G100" s="59"/>
      <c r="H100" s="59"/>
      <c r="I100" s="59"/>
      <c r="J100" s="59"/>
      <c r="K100" s="59"/>
      <c r="L100" s="59"/>
      <c r="M100" s="59"/>
      <c r="N100" s="59"/>
    </row>
    <row r="101" spans="2:14" x14ac:dyDescent="0.4">
      <c r="B101" s="10">
        <v>95</v>
      </c>
      <c r="C101" s="134" t="str">
        <f t="shared" si="2"/>
        <v>95</v>
      </c>
      <c r="D101" s="166" t="str">
        <f>IFERROR(VLOOKUP(C101,'2 出納簿(入力用)'!$C$5:$L$304,6,FALSE),"")</f>
        <v/>
      </c>
      <c r="E101" s="75" t="str">
        <f t="shared" si="3"/>
        <v/>
      </c>
      <c r="F101" s="59"/>
      <c r="G101" s="59"/>
      <c r="H101" s="59"/>
      <c r="I101" s="59"/>
      <c r="J101" s="59"/>
      <c r="K101" s="59"/>
      <c r="L101" s="59"/>
      <c r="M101" s="59"/>
      <c r="N101" s="59"/>
    </row>
    <row r="102" spans="2:14" x14ac:dyDescent="0.4">
      <c r="B102" s="10">
        <v>96</v>
      </c>
      <c r="C102" s="134" t="str">
        <f t="shared" si="2"/>
        <v>96</v>
      </c>
      <c r="D102" s="166" t="str">
        <f>IFERROR(VLOOKUP(C102,'2 出納簿(入力用)'!$C$5:$L$304,6,FALSE),"")</f>
        <v/>
      </c>
      <c r="E102" s="75" t="str">
        <f t="shared" si="3"/>
        <v/>
      </c>
      <c r="F102" s="59"/>
      <c r="G102" s="59"/>
      <c r="H102" s="59"/>
      <c r="I102" s="59"/>
      <c r="J102" s="59"/>
      <c r="K102" s="59"/>
      <c r="L102" s="59"/>
      <c r="M102" s="59"/>
      <c r="N102" s="59"/>
    </row>
    <row r="103" spans="2:14" x14ac:dyDescent="0.4">
      <c r="B103" s="10">
        <v>97</v>
      </c>
      <c r="C103" s="134" t="str">
        <f t="shared" si="2"/>
        <v>97</v>
      </c>
      <c r="D103" s="166" t="str">
        <f>IFERROR(VLOOKUP(C103,'2 出納簿(入力用)'!$C$5:$L$304,6,FALSE),"")</f>
        <v/>
      </c>
      <c r="E103" s="75" t="str">
        <f t="shared" si="3"/>
        <v/>
      </c>
      <c r="F103" s="59"/>
      <c r="G103" s="59"/>
      <c r="H103" s="59"/>
      <c r="I103" s="59"/>
      <c r="J103" s="59"/>
      <c r="K103" s="59"/>
      <c r="L103" s="59"/>
      <c r="M103" s="59"/>
      <c r="N103" s="59"/>
    </row>
    <row r="104" spans="2:14" x14ac:dyDescent="0.4">
      <c r="B104" s="10">
        <v>98</v>
      </c>
      <c r="C104" s="134" t="str">
        <f t="shared" si="2"/>
        <v>98</v>
      </c>
      <c r="D104" s="166" t="str">
        <f>IFERROR(VLOOKUP(C104,'2 出納簿(入力用)'!$C$5:$L$304,6,FALSE),"")</f>
        <v/>
      </c>
      <c r="E104" s="75" t="str">
        <f t="shared" si="3"/>
        <v/>
      </c>
      <c r="F104" s="59"/>
      <c r="G104" s="59"/>
      <c r="H104" s="59"/>
      <c r="I104" s="59"/>
      <c r="J104" s="59"/>
      <c r="K104" s="59"/>
      <c r="L104" s="59"/>
      <c r="M104" s="59"/>
      <c r="N104" s="59"/>
    </row>
    <row r="105" spans="2:14" x14ac:dyDescent="0.4">
      <c r="B105" s="10">
        <v>99</v>
      </c>
      <c r="C105" s="134" t="str">
        <f t="shared" si="2"/>
        <v>99</v>
      </c>
      <c r="D105" s="166" t="str">
        <f>IFERROR(VLOOKUP(C105,'2 出納簿(入力用)'!$C$5:$L$304,6,FALSE),"")</f>
        <v/>
      </c>
      <c r="E105" s="75" t="str">
        <f t="shared" si="3"/>
        <v/>
      </c>
      <c r="F105" s="59"/>
      <c r="G105" s="59"/>
      <c r="H105" s="59"/>
      <c r="I105" s="59"/>
      <c r="J105" s="59"/>
      <c r="K105" s="59"/>
      <c r="L105" s="59"/>
      <c r="M105" s="59"/>
      <c r="N105" s="59"/>
    </row>
    <row r="106" spans="2:14" ht="15" thickBot="1" x14ac:dyDescent="0.45">
      <c r="B106" s="62">
        <v>100</v>
      </c>
      <c r="C106" s="167" t="str">
        <f t="shared" si="2"/>
        <v>100</v>
      </c>
      <c r="D106" s="168" t="str">
        <f>IFERROR(VLOOKUP(C106,'2 出納簿(入力用)'!$C$5:$L$304,6,FALSE),"")</f>
        <v/>
      </c>
      <c r="E106" s="76" t="str">
        <f t="shared" si="3"/>
        <v/>
      </c>
      <c r="F106" s="59"/>
      <c r="G106" s="59"/>
      <c r="H106" s="59"/>
      <c r="I106" s="59"/>
      <c r="J106" s="59"/>
      <c r="K106" s="59"/>
      <c r="L106" s="59"/>
      <c r="M106" s="59"/>
      <c r="N106" s="59"/>
    </row>
    <row r="107" spans="2:14" ht="15" thickTop="1" x14ac:dyDescent="0.4">
      <c r="B107" s="63">
        <v>1</v>
      </c>
      <c r="C107" s="169" t="str">
        <f>CONCATENATE(B107,$F$4)</f>
        <v>1</v>
      </c>
      <c r="D107" s="173" t="str">
        <f>IFERROR(VLOOKUP(C107,'2 出納簿(入力用)'!$C$5:$L$304,6,FALSE),"")</f>
        <v/>
      </c>
      <c r="E107" s="77" t="str">
        <f>D107</f>
        <v/>
      </c>
      <c r="G107" s="59"/>
      <c r="H107" s="59"/>
      <c r="I107" s="59"/>
      <c r="J107" s="59"/>
    </row>
    <row r="108" spans="2:14" x14ac:dyDescent="0.4">
      <c r="B108" s="64">
        <v>2</v>
      </c>
      <c r="C108" s="171" t="str">
        <f t="shared" ref="C108:C171" si="4">CONCATENATE(B108,$F$4)</f>
        <v>2</v>
      </c>
      <c r="D108" s="170" t="str">
        <f>IFERROR(VLOOKUP(C108,'2 出納簿(入力用)'!$C$5:$L$304,6,FALSE),"")</f>
        <v/>
      </c>
      <c r="E108" s="78" t="str">
        <f>IFERROR(E107+D108,"")</f>
        <v/>
      </c>
      <c r="G108" s="59"/>
      <c r="H108" s="59"/>
      <c r="I108" s="59"/>
      <c r="J108" s="59"/>
    </row>
    <row r="109" spans="2:14" x14ac:dyDescent="0.4">
      <c r="B109" s="64">
        <v>3</v>
      </c>
      <c r="C109" s="171" t="str">
        <f t="shared" si="4"/>
        <v>3</v>
      </c>
      <c r="D109" s="170" t="str">
        <f>IFERROR(VLOOKUP(C109,'2 出納簿(入力用)'!$C$5:$L$304,6,FALSE),"")</f>
        <v/>
      </c>
      <c r="E109" s="78" t="str">
        <f t="shared" ref="E109:E172" si="5">IFERROR(E108+D109,"")</f>
        <v/>
      </c>
      <c r="G109" s="59"/>
      <c r="H109" s="59"/>
      <c r="I109" s="59"/>
      <c r="J109" s="59"/>
    </row>
    <row r="110" spans="2:14" x14ac:dyDescent="0.4">
      <c r="B110" s="64">
        <v>4</v>
      </c>
      <c r="C110" s="171" t="str">
        <f t="shared" si="4"/>
        <v>4</v>
      </c>
      <c r="D110" s="170" t="str">
        <f>IFERROR(VLOOKUP(C110,'2 出納簿(入力用)'!$C$5:$L$304,6,FALSE),"")</f>
        <v/>
      </c>
      <c r="E110" s="78" t="str">
        <f t="shared" si="5"/>
        <v/>
      </c>
      <c r="G110" s="59"/>
      <c r="H110" s="59"/>
      <c r="I110" s="59"/>
      <c r="J110" s="59"/>
    </row>
    <row r="111" spans="2:14" x14ac:dyDescent="0.4">
      <c r="B111" s="64">
        <v>5</v>
      </c>
      <c r="C111" s="171" t="str">
        <f t="shared" si="4"/>
        <v>5</v>
      </c>
      <c r="D111" s="170" t="str">
        <f>IFERROR(VLOOKUP(C111,'2 出納簿(入力用)'!$C$5:$L$304,6,FALSE),"")</f>
        <v/>
      </c>
      <c r="E111" s="78" t="str">
        <f t="shared" si="5"/>
        <v/>
      </c>
      <c r="G111" s="59"/>
      <c r="H111" s="59"/>
      <c r="I111" s="59"/>
      <c r="J111" s="59"/>
    </row>
    <row r="112" spans="2:14" x14ac:dyDescent="0.4">
      <c r="B112" s="64">
        <v>6</v>
      </c>
      <c r="C112" s="171" t="str">
        <f t="shared" si="4"/>
        <v>6</v>
      </c>
      <c r="D112" s="170" t="str">
        <f>IFERROR(VLOOKUP(C112,'2 出納簿(入力用)'!$C$5:$L$304,6,FALSE),"")</f>
        <v/>
      </c>
      <c r="E112" s="78" t="str">
        <f t="shared" si="5"/>
        <v/>
      </c>
      <c r="G112" s="59"/>
      <c r="H112" s="59"/>
      <c r="I112" s="59"/>
      <c r="J112" s="59"/>
    </row>
    <row r="113" spans="2:5" x14ac:dyDescent="0.4">
      <c r="B113" s="64">
        <v>7</v>
      </c>
      <c r="C113" s="171" t="str">
        <f t="shared" si="4"/>
        <v>7</v>
      </c>
      <c r="D113" s="170" t="str">
        <f>IFERROR(VLOOKUP(C113,'2 出納簿(入力用)'!$C$5:$L$304,6,FALSE),"")</f>
        <v/>
      </c>
      <c r="E113" s="78" t="str">
        <f t="shared" si="5"/>
        <v/>
      </c>
    </row>
    <row r="114" spans="2:5" x14ac:dyDescent="0.4">
      <c r="B114" s="64">
        <v>8</v>
      </c>
      <c r="C114" s="171" t="str">
        <f t="shared" si="4"/>
        <v>8</v>
      </c>
      <c r="D114" s="170" t="str">
        <f>IFERROR(VLOOKUP(C114,'2 出納簿(入力用)'!$C$5:$L$304,6,FALSE),"")</f>
        <v/>
      </c>
      <c r="E114" s="78" t="str">
        <f t="shared" si="5"/>
        <v/>
      </c>
    </row>
    <row r="115" spans="2:5" x14ac:dyDescent="0.4">
      <c r="B115" s="64">
        <v>9</v>
      </c>
      <c r="C115" s="171" t="str">
        <f t="shared" si="4"/>
        <v>9</v>
      </c>
      <c r="D115" s="170" t="str">
        <f>IFERROR(VLOOKUP(C115,'2 出納簿(入力用)'!$C$5:$L$304,6,FALSE),"")</f>
        <v/>
      </c>
      <c r="E115" s="78" t="str">
        <f t="shared" si="5"/>
        <v/>
      </c>
    </row>
    <row r="116" spans="2:5" x14ac:dyDescent="0.4">
      <c r="B116" s="64">
        <v>10</v>
      </c>
      <c r="C116" s="171" t="str">
        <f t="shared" si="4"/>
        <v>10</v>
      </c>
      <c r="D116" s="170" t="str">
        <f>IFERROR(VLOOKUP(C116,'2 出納簿(入力用)'!$C$5:$L$304,6,FALSE),"")</f>
        <v/>
      </c>
      <c r="E116" s="78" t="str">
        <f t="shared" si="5"/>
        <v/>
      </c>
    </row>
    <row r="117" spans="2:5" x14ac:dyDescent="0.4">
      <c r="B117" s="64">
        <v>11</v>
      </c>
      <c r="C117" s="171" t="str">
        <f t="shared" si="4"/>
        <v>11</v>
      </c>
      <c r="D117" s="170" t="str">
        <f>IFERROR(VLOOKUP(C117,'2 出納簿(入力用)'!$C$5:$L$304,6,FALSE),"")</f>
        <v/>
      </c>
      <c r="E117" s="78" t="str">
        <f t="shared" si="5"/>
        <v/>
      </c>
    </row>
    <row r="118" spans="2:5" x14ac:dyDescent="0.4">
      <c r="B118" s="64">
        <v>12</v>
      </c>
      <c r="C118" s="171" t="str">
        <f t="shared" si="4"/>
        <v>12</v>
      </c>
      <c r="D118" s="170" t="str">
        <f>IFERROR(VLOOKUP(C118,'2 出納簿(入力用)'!$C$5:$L$304,6,FALSE),"")</f>
        <v/>
      </c>
      <c r="E118" s="78" t="str">
        <f t="shared" si="5"/>
        <v/>
      </c>
    </row>
    <row r="119" spans="2:5" x14ac:dyDescent="0.4">
      <c r="B119" s="64">
        <v>13</v>
      </c>
      <c r="C119" s="171" t="str">
        <f t="shared" si="4"/>
        <v>13</v>
      </c>
      <c r="D119" s="170" t="str">
        <f>IFERROR(VLOOKUP(C119,'2 出納簿(入力用)'!$C$5:$L$304,6,FALSE),"")</f>
        <v/>
      </c>
      <c r="E119" s="78" t="str">
        <f t="shared" si="5"/>
        <v/>
      </c>
    </row>
    <row r="120" spans="2:5" x14ac:dyDescent="0.4">
      <c r="B120" s="64">
        <v>14</v>
      </c>
      <c r="C120" s="171" t="str">
        <f t="shared" si="4"/>
        <v>14</v>
      </c>
      <c r="D120" s="170" t="str">
        <f>IFERROR(VLOOKUP(C120,'2 出納簿(入力用)'!$C$5:$L$304,6,FALSE),"")</f>
        <v/>
      </c>
      <c r="E120" s="78" t="str">
        <f t="shared" si="5"/>
        <v/>
      </c>
    </row>
    <row r="121" spans="2:5" x14ac:dyDescent="0.4">
      <c r="B121" s="64">
        <v>15</v>
      </c>
      <c r="C121" s="171" t="str">
        <f t="shared" si="4"/>
        <v>15</v>
      </c>
      <c r="D121" s="170" t="str">
        <f>IFERROR(VLOOKUP(C121,'2 出納簿(入力用)'!$C$5:$L$304,6,FALSE),"")</f>
        <v/>
      </c>
      <c r="E121" s="78" t="str">
        <f t="shared" si="5"/>
        <v/>
      </c>
    </row>
    <row r="122" spans="2:5" x14ac:dyDescent="0.4">
      <c r="B122" s="64">
        <v>16</v>
      </c>
      <c r="C122" s="171" t="str">
        <f t="shared" si="4"/>
        <v>16</v>
      </c>
      <c r="D122" s="170" t="str">
        <f>IFERROR(VLOOKUP(C122,'2 出納簿(入力用)'!$C$5:$L$304,6,FALSE),"")</f>
        <v/>
      </c>
      <c r="E122" s="78" t="str">
        <f t="shared" si="5"/>
        <v/>
      </c>
    </row>
    <row r="123" spans="2:5" x14ac:dyDescent="0.4">
      <c r="B123" s="64">
        <v>17</v>
      </c>
      <c r="C123" s="171" t="str">
        <f t="shared" si="4"/>
        <v>17</v>
      </c>
      <c r="D123" s="170" t="str">
        <f>IFERROR(VLOOKUP(C123,'2 出納簿(入力用)'!$C$5:$L$304,6,FALSE),"")</f>
        <v/>
      </c>
      <c r="E123" s="78" t="str">
        <f t="shared" si="5"/>
        <v/>
      </c>
    </row>
    <row r="124" spans="2:5" x14ac:dyDescent="0.4">
      <c r="B124" s="64">
        <v>18</v>
      </c>
      <c r="C124" s="171" t="str">
        <f t="shared" si="4"/>
        <v>18</v>
      </c>
      <c r="D124" s="170" t="str">
        <f>IFERROR(VLOOKUP(C124,'2 出納簿(入力用)'!$C$5:$L$304,6,FALSE),"")</f>
        <v/>
      </c>
      <c r="E124" s="78" t="str">
        <f t="shared" si="5"/>
        <v/>
      </c>
    </row>
    <row r="125" spans="2:5" x14ac:dyDescent="0.4">
      <c r="B125" s="64">
        <v>19</v>
      </c>
      <c r="C125" s="171" t="str">
        <f t="shared" si="4"/>
        <v>19</v>
      </c>
      <c r="D125" s="170" t="str">
        <f>IFERROR(VLOOKUP(C125,'2 出納簿(入力用)'!$C$5:$L$304,6,FALSE),"")</f>
        <v/>
      </c>
      <c r="E125" s="78" t="str">
        <f t="shared" si="5"/>
        <v/>
      </c>
    </row>
    <row r="126" spans="2:5" x14ac:dyDescent="0.4">
      <c r="B126" s="64">
        <v>20</v>
      </c>
      <c r="C126" s="171" t="str">
        <f t="shared" si="4"/>
        <v>20</v>
      </c>
      <c r="D126" s="170" t="str">
        <f>IFERROR(VLOOKUP(C126,'2 出納簿(入力用)'!$C$5:$L$304,6,FALSE),"")</f>
        <v/>
      </c>
      <c r="E126" s="78" t="str">
        <f t="shared" si="5"/>
        <v/>
      </c>
    </row>
    <row r="127" spans="2:5" x14ac:dyDescent="0.4">
      <c r="B127" s="64">
        <v>21</v>
      </c>
      <c r="C127" s="171" t="str">
        <f t="shared" si="4"/>
        <v>21</v>
      </c>
      <c r="D127" s="170" t="str">
        <f>IFERROR(VLOOKUP(C127,'2 出納簿(入力用)'!$C$5:$L$304,6,FALSE),"")</f>
        <v/>
      </c>
      <c r="E127" s="78" t="str">
        <f t="shared" si="5"/>
        <v/>
      </c>
    </row>
    <row r="128" spans="2:5" x14ac:dyDescent="0.4">
      <c r="B128" s="64">
        <v>22</v>
      </c>
      <c r="C128" s="171" t="str">
        <f t="shared" si="4"/>
        <v>22</v>
      </c>
      <c r="D128" s="170" t="str">
        <f>IFERROR(VLOOKUP(C128,'2 出納簿(入力用)'!$C$5:$L$304,6,FALSE),"")</f>
        <v/>
      </c>
      <c r="E128" s="78" t="str">
        <f t="shared" si="5"/>
        <v/>
      </c>
    </row>
    <row r="129" spans="2:5" x14ac:dyDescent="0.4">
      <c r="B129" s="64">
        <v>23</v>
      </c>
      <c r="C129" s="171" t="str">
        <f t="shared" si="4"/>
        <v>23</v>
      </c>
      <c r="D129" s="170" t="str">
        <f>IFERROR(VLOOKUP(C129,'2 出納簿(入力用)'!$C$5:$L$304,6,FALSE),"")</f>
        <v/>
      </c>
      <c r="E129" s="78" t="str">
        <f t="shared" si="5"/>
        <v/>
      </c>
    </row>
    <row r="130" spans="2:5" x14ac:dyDescent="0.4">
      <c r="B130" s="64">
        <v>24</v>
      </c>
      <c r="C130" s="171" t="str">
        <f t="shared" si="4"/>
        <v>24</v>
      </c>
      <c r="D130" s="170" t="str">
        <f>IFERROR(VLOOKUP(C130,'2 出納簿(入力用)'!$C$5:$L$304,6,FALSE),"")</f>
        <v/>
      </c>
      <c r="E130" s="78" t="str">
        <f t="shared" si="5"/>
        <v/>
      </c>
    </row>
    <row r="131" spans="2:5" x14ac:dyDescent="0.4">
      <c r="B131" s="64">
        <v>25</v>
      </c>
      <c r="C131" s="171" t="str">
        <f t="shared" si="4"/>
        <v>25</v>
      </c>
      <c r="D131" s="170" t="str">
        <f>IFERROR(VLOOKUP(C131,'2 出納簿(入力用)'!$C$5:$L$304,6,FALSE),"")</f>
        <v/>
      </c>
      <c r="E131" s="78" t="str">
        <f t="shared" si="5"/>
        <v/>
      </c>
    </row>
    <row r="132" spans="2:5" x14ac:dyDescent="0.4">
      <c r="B132" s="64">
        <v>26</v>
      </c>
      <c r="C132" s="171" t="str">
        <f t="shared" si="4"/>
        <v>26</v>
      </c>
      <c r="D132" s="170" t="str">
        <f>IFERROR(VLOOKUP(C132,'2 出納簿(入力用)'!$C$5:$L$304,6,FALSE),"")</f>
        <v/>
      </c>
      <c r="E132" s="78" t="str">
        <f t="shared" si="5"/>
        <v/>
      </c>
    </row>
    <row r="133" spans="2:5" x14ac:dyDescent="0.4">
      <c r="B133" s="64">
        <v>27</v>
      </c>
      <c r="C133" s="171" t="str">
        <f t="shared" si="4"/>
        <v>27</v>
      </c>
      <c r="D133" s="170" t="str">
        <f>IFERROR(VLOOKUP(C133,'2 出納簿(入力用)'!$C$5:$L$304,6,FALSE),"")</f>
        <v/>
      </c>
      <c r="E133" s="78" t="str">
        <f t="shared" si="5"/>
        <v/>
      </c>
    </row>
    <row r="134" spans="2:5" x14ac:dyDescent="0.4">
      <c r="B134" s="64">
        <v>28</v>
      </c>
      <c r="C134" s="171" t="str">
        <f t="shared" si="4"/>
        <v>28</v>
      </c>
      <c r="D134" s="170" t="str">
        <f>IFERROR(VLOOKUP(C134,'2 出納簿(入力用)'!$C$5:$L$304,6,FALSE),"")</f>
        <v/>
      </c>
      <c r="E134" s="78" t="str">
        <f t="shared" si="5"/>
        <v/>
      </c>
    </row>
    <row r="135" spans="2:5" x14ac:dyDescent="0.4">
      <c r="B135" s="64">
        <v>29</v>
      </c>
      <c r="C135" s="171" t="str">
        <f t="shared" si="4"/>
        <v>29</v>
      </c>
      <c r="D135" s="170" t="str">
        <f>IFERROR(VLOOKUP(C135,'2 出納簿(入力用)'!$C$5:$L$304,6,FALSE),"")</f>
        <v/>
      </c>
      <c r="E135" s="78" t="str">
        <f t="shared" si="5"/>
        <v/>
      </c>
    </row>
    <row r="136" spans="2:5" x14ac:dyDescent="0.4">
      <c r="B136" s="64">
        <v>30</v>
      </c>
      <c r="C136" s="171" t="str">
        <f t="shared" si="4"/>
        <v>30</v>
      </c>
      <c r="D136" s="170" t="str">
        <f>IFERROR(VLOOKUP(C136,'2 出納簿(入力用)'!$C$5:$L$304,6,FALSE),"")</f>
        <v/>
      </c>
      <c r="E136" s="78" t="str">
        <f t="shared" si="5"/>
        <v/>
      </c>
    </row>
    <row r="137" spans="2:5" x14ac:dyDescent="0.4">
      <c r="B137" s="64">
        <v>31</v>
      </c>
      <c r="C137" s="171" t="str">
        <f t="shared" si="4"/>
        <v>31</v>
      </c>
      <c r="D137" s="170" t="str">
        <f>IFERROR(VLOOKUP(C137,'2 出納簿(入力用)'!$C$5:$L$304,6,FALSE),"")</f>
        <v/>
      </c>
      <c r="E137" s="78" t="str">
        <f t="shared" si="5"/>
        <v/>
      </c>
    </row>
    <row r="138" spans="2:5" x14ac:dyDescent="0.4">
      <c r="B138" s="64">
        <v>32</v>
      </c>
      <c r="C138" s="171" t="str">
        <f t="shared" si="4"/>
        <v>32</v>
      </c>
      <c r="D138" s="170" t="str">
        <f>IFERROR(VLOOKUP(C138,'2 出納簿(入力用)'!$C$5:$L$304,6,FALSE),"")</f>
        <v/>
      </c>
      <c r="E138" s="78" t="str">
        <f t="shared" si="5"/>
        <v/>
      </c>
    </row>
    <row r="139" spans="2:5" x14ac:dyDescent="0.4">
      <c r="B139" s="64">
        <v>33</v>
      </c>
      <c r="C139" s="171" t="str">
        <f t="shared" si="4"/>
        <v>33</v>
      </c>
      <c r="D139" s="170" t="str">
        <f>IFERROR(VLOOKUP(C139,'2 出納簿(入力用)'!$C$5:$L$304,6,FALSE),"")</f>
        <v/>
      </c>
      <c r="E139" s="78" t="str">
        <f t="shared" si="5"/>
        <v/>
      </c>
    </row>
    <row r="140" spans="2:5" x14ac:dyDescent="0.4">
      <c r="B140" s="64">
        <v>34</v>
      </c>
      <c r="C140" s="171" t="str">
        <f t="shared" si="4"/>
        <v>34</v>
      </c>
      <c r="D140" s="170" t="str">
        <f>IFERROR(VLOOKUP(C140,'2 出納簿(入力用)'!$C$5:$L$304,6,FALSE),"")</f>
        <v/>
      </c>
      <c r="E140" s="78" t="str">
        <f t="shared" si="5"/>
        <v/>
      </c>
    </row>
    <row r="141" spans="2:5" x14ac:dyDescent="0.4">
      <c r="B141" s="64">
        <v>35</v>
      </c>
      <c r="C141" s="171" t="str">
        <f t="shared" si="4"/>
        <v>35</v>
      </c>
      <c r="D141" s="170" t="str">
        <f>IFERROR(VLOOKUP(C141,'2 出納簿(入力用)'!$C$5:$L$304,6,FALSE),"")</f>
        <v/>
      </c>
      <c r="E141" s="78" t="str">
        <f t="shared" si="5"/>
        <v/>
      </c>
    </row>
    <row r="142" spans="2:5" x14ac:dyDescent="0.4">
      <c r="B142" s="64">
        <v>36</v>
      </c>
      <c r="C142" s="171" t="str">
        <f t="shared" si="4"/>
        <v>36</v>
      </c>
      <c r="D142" s="170" t="str">
        <f>IFERROR(VLOOKUP(C142,'2 出納簿(入力用)'!$C$5:$L$304,6,FALSE),"")</f>
        <v/>
      </c>
      <c r="E142" s="78" t="str">
        <f t="shared" si="5"/>
        <v/>
      </c>
    </row>
    <row r="143" spans="2:5" x14ac:dyDescent="0.4">
      <c r="B143" s="64">
        <v>37</v>
      </c>
      <c r="C143" s="171" t="str">
        <f t="shared" si="4"/>
        <v>37</v>
      </c>
      <c r="D143" s="170" t="str">
        <f>IFERROR(VLOOKUP(C143,'2 出納簿(入力用)'!$C$5:$L$304,6,FALSE),"")</f>
        <v/>
      </c>
      <c r="E143" s="78" t="str">
        <f t="shared" si="5"/>
        <v/>
      </c>
    </row>
    <row r="144" spans="2:5" x14ac:dyDescent="0.4">
      <c r="B144" s="64">
        <v>38</v>
      </c>
      <c r="C144" s="171" t="str">
        <f t="shared" si="4"/>
        <v>38</v>
      </c>
      <c r="D144" s="170" t="str">
        <f>IFERROR(VLOOKUP(C144,'2 出納簿(入力用)'!$C$5:$L$304,6,FALSE),"")</f>
        <v/>
      </c>
      <c r="E144" s="78" t="str">
        <f t="shared" si="5"/>
        <v/>
      </c>
    </row>
    <row r="145" spans="2:5" x14ac:dyDescent="0.4">
      <c r="B145" s="64">
        <v>39</v>
      </c>
      <c r="C145" s="171" t="str">
        <f t="shared" si="4"/>
        <v>39</v>
      </c>
      <c r="D145" s="170" t="str">
        <f>IFERROR(VLOOKUP(C145,'2 出納簿(入力用)'!$C$5:$L$304,6,FALSE),"")</f>
        <v/>
      </c>
      <c r="E145" s="78" t="str">
        <f t="shared" si="5"/>
        <v/>
      </c>
    </row>
    <row r="146" spans="2:5" x14ac:dyDescent="0.4">
      <c r="B146" s="64">
        <v>40</v>
      </c>
      <c r="C146" s="171" t="str">
        <f t="shared" si="4"/>
        <v>40</v>
      </c>
      <c r="D146" s="170" t="str">
        <f>IFERROR(VLOOKUP(C146,'2 出納簿(入力用)'!$C$5:$L$304,6,FALSE),"")</f>
        <v/>
      </c>
      <c r="E146" s="78" t="str">
        <f t="shared" si="5"/>
        <v/>
      </c>
    </row>
    <row r="147" spans="2:5" x14ac:dyDescent="0.4">
      <c r="B147" s="64">
        <v>41</v>
      </c>
      <c r="C147" s="171" t="str">
        <f t="shared" si="4"/>
        <v>41</v>
      </c>
      <c r="D147" s="170" t="str">
        <f>IFERROR(VLOOKUP(C147,'2 出納簿(入力用)'!$C$5:$L$304,6,FALSE),"")</f>
        <v/>
      </c>
      <c r="E147" s="78" t="str">
        <f t="shared" si="5"/>
        <v/>
      </c>
    </row>
    <row r="148" spans="2:5" x14ac:dyDescent="0.4">
      <c r="B148" s="64">
        <v>42</v>
      </c>
      <c r="C148" s="171" t="str">
        <f t="shared" si="4"/>
        <v>42</v>
      </c>
      <c r="D148" s="170" t="str">
        <f>IFERROR(VLOOKUP(C148,'2 出納簿(入力用)'!$C$5:$L$304,6,FALSE),"")</f>
        <v/>
      </c>
      <c r="E148" s="78" t="str">
        <f t="shared" si="5"/>
        <v/>
      </c>
    </row>
    <row r="149" spans="2:5" x14ac:dyDescent="0.4">
      <c r="B149" s="64">
        <v>43</v>
      </c>
      <c r="C149" s="171" t="str">
        <f t="shared" si="4"/>
        <v>43</v>
      </c>
      <c r="D149" s="170" t="str">
        <f>IFERROR(VLOOKUP(C149,'2 出納簿(入力用)'!$C$5:$L$304,6,FALSE),"")</f>
        <v/>
      </c>
      <c r="E149" s="78" t="str">
        <f t="shared" si="5"/>
        <v/>
      </c>
    </row>
    <row r="150" spans="2:5" x14ac:dyDescent="0.4">
      <c r="B150" s="64">
        <v>44</v>
      </c>
      <c r="C150" s="171" t="str">
        <f t="shared" si="4"/>
        <v>44</v>
      </c>
      <c r="D150" s="170" t="str">
        <f>IFERROR(VLOOKUP(C150,'2 出納簿(入力用)'!$C$5:$L$304,6,FALSE),"")</f>
        <v/>
      </c>
      <c r="E150" s="78" t="str">
        <f t="shared" si="5"/>
        <v/>
      </c>
    </row>
    <row r="151" spans="2:5" x14ac:dyDescent="0.4">
      <c r="B151" s="64">
        <v>45</v>
      </c>
      <c r="C151" s="171" t="str">
        <f t="shared" si="4"/>
        <v>45</v>
      </c>
      <c r="D151" s="170" t="str">
        <f>IFERROR(VLOOKUP(C151,'2 出納簿(入力用)'!$C$5:$L$304,6,FALSE),"")</f>
        <v/>
      </c>
      <c r="E151" s="78" t="str">
        <f t="shared" si="5"/>
        <v/>
      </c>
    </row>
    <row r="152" spans="2:5" x14ac:dyDescent="0.4">
      <c r="B152" s="64">
        <v>46</v>
      </c>
      <c r="C152" s="171" t="str">
        <f t="shared" si="4"/>
        <v>46</v>
      </c>
      <c r="D152" s="170" t="str">
        <f>IFERROR(VLOOKUP(C152,'2 出納簿(入力用)'!$C$5:$L$304,6,FALSE),"")</f>
        <v/>
      </c>
      <c r="E152" s="78" t="str">
        <f t="shared" si="5"/>
        <v/>
      </c>
    </row>
    <row r="153" spans="2:5" x14ac:dyDescent="0.4">
      <c r="B153" s="64">
        <v>47</v>
      </c>
      <c r="C153" s="171" t="str">
        <f t="shared" si="4"/>
        <v>47</v>
      </c>
      <c r="D153" s="170" t="str">
        <f>IFERROR(VLOOKUP(C153,'2 出納簿(入力用)'!$C$5:$L$304,6,FALSE),"")</f>
        <v/>
      </c>
      <c r="E153" s="78" t="str">
        <f t="shared" si="5"/>
        <v/>
      </c>
    </row>
    <row r="154" spans="2:5" x14ac:dyDescent="0.4">
      <c r="B154" s="64">
        <v>48</v>
      </c>
      <c r="C154" s="171" t="str">
        <f t="shared" si="4"/>
        <v>48</v>
      </c>
      <c r="D154" s="170" t="str">
        <f>IFERROR(VLOOKUP(C154,'2 出納簿(入力用)'!$C$5:$L$304,6,FALSE),"")</f>
        <v/>
      </c>
      <c r="E154" s="78" t="str">
        <f t="shared" si="5"/>
        <v/>
      </c>
    </row>
    <row r="155" spans="2:5" x14ac:dyDescent="0.4">
      <c r="B155" s="64">
        <v>49</v>
      </c>
      <c r="C155" s="171" t="str">
        <f t="shared" si="4"/>
        <v>49</v>
      </c>
      <c r="D155" s="170" t="str">
        <f>IFERROR(VLOOKUP(C155,'2 出納簿(入力用)'!$C$5:$L$304,6,FALSE),"")</f>
        <v/>
      </c>
      <c r="E155" s="78" t="str">
        <f t="shared" si="5"/>
        <v/>
      </c>
    </row>
    <row r="156" spans="2:5" x14ac:dyDescent="0.4">
      <c r="B156" s="64">
        <v>50</v>
      </c>
      <c r="C156" s="171" t="str">
        <f t="shared" si="4"/>
        <v>50</v>
      </c>
      <c r="D156" s="170" t="str">
        <f>IFERROR(VLOOKUP(C156,'2 出納簿(入力用)'!$C$5:$L$304,6,FALSE),"")</f>
        <v/>
      </c>
      <c r="E156" s="78" t="str">
        <f t="shared" si="5"/>
        <v/>
      </c>
    </row>
    <row r="157" spans="2:5" x14ac:dyDescent="0.4">
      <c r="B157" s="64">
        <v>51</v>
      </c>
      <c r="C157" s="171" t="str">
        <f t="shared" si="4"/>
        <v>51</v>
      </c>
      <c r="D157" s="170" t="str">
        <f>IFERROR(VLOOKUP(C157,'2 出納簿(入力用)'!$C$5:$L$304,6,FALSE),"")</f>
        <v/>
      </c>
      <c r="E157" s="78" t="str">
        <f t="shared" si="5"/>
        <v/>
      </c>
    </row>
    <row r="158" spans="2:5" x14ac:dyDescent="0.4">
      <c r="B158" s="64">
        <v>52</v>
      </c>
      <c r="C158" s="171" t="str">
        <f t="shared" si="4"/>
        <v>52</v>
      </c>
      <c r="D158" s="170" t="str">
        <f>IFERROR(VLOOKUP(C158,'2 出納簿(入力用)'!$C$5:$L$304,6,FALSE),"")</f>
        <v/>
      </c>
      <c r="E158" s="78" t="str">
        <f t="shared" si="5"/>
        <v/>
      </c>
    </row>
    <row r="159" spans="2:5" x14ac:dyDescent="0.4">
      <c r="B159" s="64">
        <v>53</v>
      </c>
      <c r="C159" s="171" t="str">
        <f t="shared" si="4"/>
        <v>53</v>
      </c>
      <c r="D159" s="170" t="str">
        <f>IFERROR(VLOOKUP(C159,'2 出納簿(入力用)'!$C$5:$L$304,6,FALSE),"")</f>
        <v/>
      </c>
      <c r="E159" s="78" t="str">
        <f t="shared" si="5"/>
        <v/>
      </c>
    </row>
    <row r="160" spans="2:5" x14ac:dyDescent="0.4">
      <c r="B160" s="64">
        <v>54</v>
      </c>
      <c r="C160" s="171" t="str">
        <f t="shared" si="4"/>
        <v>54</v>
      </c>
      <c r="D160" s="170" t="str">
        <f>IFERROR(VLOOKUP(C160,'2 出納簿(入力用)'!$C$5:$L$304,6,FALSE),"")</f>
        <v/>
      </c>
      <c r="E160" s="78" t="str">
        <f t="shared" si="5"/>
        <v/>
      </c>
    </row>
    <row r="161" spans="2:5" x14ac:dyDescent="0.4">
      <c r="B161" s="64">
        <v>55</v>
      </c>
      <c r="C161" s="171" t="str">
        <f t="shared" si="4"/>
        <v>55</v>
      </c>
      <c r="D161" s="170" t="str">
        <f>IFERROR(VLOOKUP(C161,'2 出納簿(入力用)'!$C$5:$L$304,6,FALSE),"")</f>
        <v/>
      </c>
      <c r="E161" s="78" t="str">
        <f t="shared" si="5"/>
        <v/>
      </c>
    </row>
    <row r="162" spans="2:5" x14ac:dyDescent="0.4">
      <c r="B162" s="64">
        <v>56</v>
      </c>
      <c r="C162" s="171" t="str">
        <f t="shared" si="4"/>
        <v>56</v>
      </c>
      <c r="D162" s="170" t="str">
        <f>IFERROR(VLOOKUP(C162,'2 出納簿(入力用)'!$C$5:$L$304,6,FALSE),"")</f>
        <v/>
      </c>
      <c r="E162" s="78" t="str">
        <f t="shared" si="5"/>
        <v/>
      </c>
    </row>
    <row r="163" spans="2:5" x14ac:dyDescent="0.4">
      <c r="B163" s="64">
        <v>57</v>
      </c>
      <c r="C163" s="171" t="str">
        <f t="shared" si="4"/>
        <v>57</v>
      </c>
      <c r="D163" s="170" t="str">
        <f>IFERROR(VLOOKUP(C163,'2 出納簿(入力用)'!$C$5:$L$304,6,FALSE),"")</f>
        <v/>
      </c>
      <c r="E163" s="78" t="str">
        <f t="shared" si="5"/>
        <v/>
      </c>
    </row>
    <row r="164" spans="2:5" x14ac:dyDescent="0.4">
      <c r="B164" s="64">
        <v>58</v>
      </c>
      <c r="C164" s="171" t="str">
        <f t="shared" si="4"/>
        <v>58</v>
      </c>
      <c r="D164" s="170" t="str">
        <f>IFERROR(VLOOKUP(C164,'2 出納簿(入力用)'!$C$5:$L$304,6,FALSE),"")</f>
        <v/>
      </c>
      <c r="E164" s="78" t="str">
        <f t="shared" si="5"/>
        <v/>
      </c>
    </row>
    <row r="165" spans="2:5" x14ac:dyDescent="0.4">
      <c r="B165" s="64">
        <v>59</v>
      </c>
      <c r="C165" s="171" t="str">
        <f t="shared" si="4"/>
        <v>59</v>
      </c>
      <c r="D165" s="170" t="str">
        <f>IFERROR(VLOOKUP(C165,'2 出納簿(入力用)'!$C$5:$L$304,6,FALSE),"")</f>
        <v/>
      </c>
      <c r="E165" s="78" t="str">
        <f t="shared" si="5"/>
        <v/>
      </c>
    </row>
    <row r="166" spans="2:5" x14ac:dyDescent="0.4">
      <c r="B166" s="64">
        <v>60</v>
      </c>
      <c r="C166" s="171" t="str">
        <f t="shared" si="4"/>
        <v>60</v>
      </c>
      <c r="D166" s="170" t="str">
        <f>IFERROR(VLOOKUP(C166,'2 出納簿(入力用)'!$C$5:$L$304,6,FALSE),"")</f>
        <v/>
      </c>
      <c r="E166" s="78" t="str">
        <f t="shared" si="5"/>
        <v/>
      </c>
    </row>
    <row r="167" spans="2:5" x14ac:dyDescent="0.4">
      <c r="B167" s="64">
        <v>61</v>
      </c>
      <c r="C167" s="171" t="str">
        <f t="shared" si="4"/>
        <v>61</v>
      </c>
      <c r="D167" s="170" t="str">
        <f>IFERROR(VLOOKUP(C167,'2 出納簿(入力用)'!$C$5:$L$304,6,FALSE),"")</f>
        <v/>
      </c>
      <c r="E167" s="78" t="str">
        <f t="shared" si="5"/>
        <v/>
      </c>
    </row>
    <row r="168" spans="2:5" x14ac:dyDescent="0.4">
      <c r="B168" s="64">
        <v>62</v>
      </c>
      <c r="C168" s="171" t="str">
        <f t="shared" si="4"/>
        <v>62</v>
      </c>
      <c r="D168" s="170" t="str">
        <f>IFERROR(VLOOKUP(C168,'2 出納簿(入力用)'!$C$5:$L$304,6,FALSE),"")</f>
        <v/>
      </c>
      <c r="E168" s="78" t="str">
        <f t="shared" si="5"/>
        <v/>
      </c>
    </row>
    <row r="169" spans="2:5" x14ac:dyDescent="0.4">
      <c r="B169" s="64">
        <v>63</v>
      </c>
      <c r="C169" s="171" t="str">
        <f t="shared" si="4"/>
        <v>63</v>
      </c>
      <c r="D169" s="170" t="str">
        <f>IFERROR(VLOOKUP(C169,'2 出納簿(入力用)'!$C$5:$L$304,6,FALSE),"")</f>
        <v/>
      </c>
      <c r="E169" s="78" t="str">
        <f t="shared" si="5"/>
        <v/>
      </c>
    </row>
    <row r="170" spans="2:5" x14ac:dyDescent="0.4">
      <c r="B170" s="64">
        <v>64</v>
      </c>
      <c r="C170" s="171" t="str">
        <f t="shared" si="4"/>
        <v>64</v>
      </c>
      <c r="D170" s="170" t="str">
        <f>IFERROR(VLOOKUP(C170,'2 出納簿(入力用)'!$C$5:$L$304,6,FALSE),"")</f>
        <v/>
      </c>
      <c r="E170" s="78" t="str">
        <f t="shared" si="5"/>
        <v/>
      </c>
    </row>
    <row r="171" spans="2:5" x14ac:dyDescent="0.4">
      <c r="B171" s="64">
        <v>65</v>
      </c>
      <c r="C171" s="171" t="str">
        <f t="shared" si="4"/>
        <v>65</v>
      </c>
      <c r="D171" s="170" t="str">
        <f>IFERROR(VLOOKUP(C171,'2 出納簿(入力用)'!$C$5:$L$304,6,FALSE),"")</f>
        <v/>
      </c>
      <c r="E171" s="78" t="str">
        <f t="shared" si="5"/>
        <v/>
      </c>
    </row>
    <row r="172" spans="2:5" x14ac:dyDescent="0.4">
      <c r="B172" s="64">
        <v>66</v>
      </c>
      <c r="C172" s="171" t="str">
        <f t="shared" ref="C172:C206" si="6">CONCATENATE(B172,$F$4)</f>
        <v>66</v>
      </c>
      <c r="D172" s="170" t="str">
        <f>IFERROR(VLOOKUP(C172,'2 出納簿(入力用)'!$C$5:$L$304,6,FALSE),"")</f>
        <v/>
      </c>
      <c r="E172" s="78" t="str">
        <f t="shared" si="5"/>
        <v/>
      </c>
    </row>
    <row r="173" spans="2:5" x14ac:dyDescent="0.4">
      <c r="B173" s="64">
        <v>67</v>
      </c>
      <c r="C173" s="171" t="str">
        <f t="shared" si="6"/>
        <v>67</v>
      </c>
      <c r="D173" s="170" t="str">
        <f>IFERROR(VLOOKUP(C173,'2 出納簿(入力用)'!$C$5:$L$304,6,FALSE),"")</f>
        <v/>
      </c>
      <c r="E173" s="78" t="str">
        <f t="shared" ref="E173:E206" si="7">IFERROR(E172+D173,"")</f>
        <v/>
      </c>
    </row>
    <row r="174" spans="2:5" x14ac:dyDescent="0.4">
      <c r="B174" s="64">
        <v>68</v>
      </c>
      <c r="C174" s="171" t="str">
        <f t="shared" si="6"/>
        <v>68</v>
      </c>
      <c r="D174" s="170" t="str">
        <f>IFERROR(VLOOKUP(C174,'2 出納簿(入力用)'!$C$5:$L$304,6,FALSE),"")</f>
        <v/>
      </c>
      <c r="E174" s="78" t="str">
        <f t="shared" si="7"/>
        <v/>
      </c>
    </row>
    <row r="175" spans="2:5" x14ac:dyDescent="0.4">
      <c r="B175" s="64">
        <v>69</v>
      </c>
      <c r="C175" s="171" t="str">
        <f t="shared" si="6"/>
        <v>69</v>
      </c>
      <c r="D175" s="170" t="str">
        <f>IFERROR(VLOOKUP(C175,'2 出納簿(入力用)'!$C$5:$L$304,6,FALSE),"")</f>
        <v/>
      </c>
      <c r="E175" s="78" t="str">
        <f t="shared" si="7"/>
        <v/>
      </c>
    </row>
    <row r="176" spans="2:5" x14ac:dyDescent="0.4">
      <c r="B176" s="64">
        <v>70</v>
      </c>
      <c r="C176" s="171" t="str">
        <f t="shared" si="6"/>
        <v>70</v>
      </c>
      <c r="D176" s="170" t="str">
        <f>IFERROR(VLOOKUP(C176,'2 出納簿(入力用)'!$C$5:$L$304,6,FALSE),"")</f>
        <v/>
      </c>
      <c r="E176" s="78" t="str">
        <f t="shared" si="7"/>
        <v/>
      </c>
    </row>
    <row r="177" spans="2:5" x14ac:dyDescent="0.4">
      <c r="B177" s="64">
        <v>71</v>
      </c>
      <c r="C177" s="171" t="str">
        <f t="shared" si="6"/>
        <v>71</v>
      </c>
      <c r="D177" s="170" t="str">
        <f>IFERROR(VLOOKUP(C177,'2 出納簿(入力用)'!$C$5:$L$304,6,FALSE),"")</f>
        <v/>
      </c>
      <c r="E177" s="78" t="str">
        <f t="shared" si="7"/>
        <v/>
      </c>
    </row>
    <row r="178" spans="2:5" x14ac:dyDescent="0.4">
      <c r="B178" s="64">
        <v>72</v>
      </c>
      <c r="C178" s="171" t="str">
        <f t="shared" si="6"/>
        <v>72</v>
      </c>
      <c r="D178" s="170" t="str">
        <f>IFERROR(VLOOKUP(C178,'2 出納簿(入力用)'!$C$5:$L$304,6,FALSE),"")</f>
        <v/>
      </c>
      <c r="E178" s="78" t="str">
        <f t="shared" si="7"/>
        <v/>
      </c>
    </row>
    <row r="179" spans="2:5" x14ac:dyDescent="0.4">
      <c r="B179" s="64">
        <v>73</v>
      </c>
      <c r="C179" s="171" t="str">
        <f t="shared" si="6"/>
        <v>73</v>
      </c>
      <c r="D179" s="170" t="str">
        <f>IFERROR(VLOOKUP(C179,'2 出納簿(入力用)'!$C$5:$L$304,6,FALSE),"")</f>
        <v/>
      </c>
      <c r="E179" s="78" t="str">
        <f t="shared" si="7"/>
        <v/>
      </c>
    </row>
    <row r="180" spans="2:5" x14ac:dyDescent="0.4">
      <c r="B180" s="64">
        <v>74</v>
      </c>
      <c r="C180" s="171" t="str">
        <f t="shared" si="6"/>
        <v>74</v>
      </c>
      <c r="D180" s="170" t="str">
        <f>IFERROR(VLOOKUP(C180,'2 出納簿(入力用)'!$C$5:$L$304,6,FALSE),"")</f>
        <v/>
      </c>
      <c r="E180" s="78" t="str">
        <f t="shared" si="7"/>
        <v/>
      </c>
    </row>
    <row r="181" spans="2:5" x14ac:dyDescent="0.4">
      <c r="B181" s="64">
        <v>75</v>
      </c>
      <c r="C181" s="171" t="str">
        <f t="shared" si="6"/>
        <v>75</v>
      </c>
      <c r="D181" s="170" t="str">
        <f>IFERROR(VLOOKUP(C181,'2 出納簿(入力用)'!$C$5:$L$304,6,FALSE),"")</f>
        <v/>
      </c>
      <c r="E181" s="78" t="str">
        <f t="shared" si="7"/>
        <v/>
      </c>
    </row>
    <row r="182" spans="2:5" x14ac:dyDescent="0.4">
      <c r="B182" s="64">
        <v>76</v>
      </c>
      <c r="C182" s="171" t="str">
        <f t="shared" si="6"/>
        <v>76</v>
      </c>
      <c r="D182" s="170" t="str">
        <f>IFERROR(VLOOKUP(C182,'2 出納簿(入力用)'!$C$5:$L$304,6,FALSE),"")</f>
        <v/>
      </c>
      <c r="E182" s="78" t="str">
        <f t="shared" si="7"/>
        <v/>
      </c>
    </row>
    <row r="183" spans="2:5" x14ac:dyDescent="0.4">
      <c r="B183" s="64">
        <v>77</v>
      </c>
      <c r="C183" s="171" t="str">
        <f t="shared" si="6"/>
        <v>77</v>
      </c>
      <c r="D183" s="170" t="str">
        <f>IFERROR(VLOOKUP(C183,'2 出納簿(入力用)'!$C$5:$L$304,6,FALSE),"")</f>
        <v/>
      </c>
      <c r="E183" s="78" t="str">
        <f t="shared" si="7"/>
        <v/>
      </c>
    </row>
    <row r="184" spans="2:5" x14ac:dyDescent="0.4">
      <c r="B184" s="64">
        <v>78</v>
      </c>
      <c r="C184" s="171" t="str">
        <f t="shared" si="6"/>
        <v>78</v>
      </c>
      <c r="D184" s="170" t="str">
        <f>IFERROR(VLOOKUP(C184,'2 出納簿(入力用)'!$C$5:$L$304,6,FALSE),"")</f>
        <v/>
      </c>
      <c r="E184" s="78" t="str">
        <f t="shared" si="7"/>
        <v/>
      </c>
    </row>
    <row r="185" spans="2:5" x14ac:dyDescent="0.4">
      <c r="B185" s="64">
        <v>79</v>
      </c>
      <c r="C185" s="171" t="str">
        <f t="shared" si="6"/>
        <v>79</v>
      </c>
      <c r="D185" s="170" t="str">
        <f>IFERROR(VLOOKUP(C185,'2 出納簿(入力用)'!$C$5:$L$304,6,FALSE),"")</f>
        <v/>
      </c>
      <c r="E185" s="78" t="str">
        <f t="shared" si="7"/>
        <v/>
      </c>
    </row>
    <row r="186" spans="2:5" x14ac:dyDescent="0.4">
      <c r="B186" s="64">
        <v>80</v>
      </c>
      <c r="C186" s="171" t="str">
        <f t="shared" si="6"/>
        <v>80</v>
      </c>
      <c r="D186" s="170" t="str">
        <f>IFERROR(VLOOKUP(C186,'2 出納簿(入力用)'!$C$5:$L$304,6,FALSE),"")</f>
        <v/>
      </c>
      <c r="E186" s="78" t="str">
        <f t="shared" si="7"/>
        <v/>
      </c>
    </row>
    <row r="187" spans="2:5" x14ac:dyDescent="0.4">
      <c r="B187" s="64">
        <v>81</v>
      </c>
      <c r="C187" s="171" t="str">
        <f t="shared" si="6"/>
        <v>81</v>
      </c>
      <c r="D187" s="170" t="str">
        <f>IFERROR(VLOOKUP(C187,'2 出納簿(入力用)'!$C$5:$L$304,6,FALSE),"")</f>
        <v/>
      </c>
      <c r="E187" s="78" t="str">
        <f t="shared" si="7"/>
        <v/>
      </c>
    </row>
    <row r="188" spans="2:5" x14ac:dyDescent="0.4">
      <c r="B188" s="64">
        <v>82</v>
      </c>
      <c r="C188" s="171" t="str">
        <f t="shared" si="6"/>
        <v>82</v>
      </c>
      <c r="D188" s="170" t="str">
        <f>IFERROR(VLOOKUP(C188,'2 出納簿(入力用)'!$C$5:$L$304,6,FALSE),"")</f>
        <v/>
      </c>
      <c r="E188" s="78" t="str">
        <f t="shared" si="7"/>
        <v/>
      </c>
    </row>
    <row r="189" spans="2:5" x14ac:dyDescent="0.4">
      <c r="B189" s="64">
        <v>83</v>
      </c>
      <c r="C189" s="171" t="str">
        <f t="shared" si="6"/>
        <v>83</v>
      </c>
      <c r="D189" s="170" t="str">
        <f>IFERROR(VLOOKUP(C189,'2 出納簿(入力用)'!$C$5:$L$304,6,FALSE),"")</f>
        <v/>
      </c>
      <c r="E189" s="78" t="str">
        <f t="shared" si="7"/>
        <v/>
      </c>
    </row>
    <row r="190" spans="2:5" x14ac:dyDescent="0.4">
      <c r="B190" s="64">
        <v>84</v>
      </c>
      <c r="C190" s="171" t="str">
        <f t="shared" si="6"/>
        <v>84</v>
      </c>
      <c r="D190" s="170" t="str">
        <f>IFERROR(VLOOKUP(C190,'2 出納簿(入力用)'!$C$5:$L$304,6,FALSE),"")</f>
        <v/>
      </c>
      <c r="E190" s="78" t="str">
        <f t="shared" si="7"/>
        <v/>
      </c>
    </row>
    <row r="191" spans="2:5" x14ac:dyDescent="0.4">
      <c r="B191" s="64">
        <v>85</v>
      </c>
      <c r="C191" s="171" t="str">
        <f t="shared" si="6"/>
        <v>85</v>
      </c>
      <c r="D191" s="170" t="str">
        <f>IFERROR(VLOOKUP(C191,'2 出納簿(入力用)'!$C$5:$L$304,6,FALSE),"")</f>
        <v/>
      </c>
      <c r="E191" s="78" t="str">
        <f t="shared" si="7"/>
        <v/>
      </c>
    </row>
    <row r="192" spans="2:5" x14ac:dyDescent="0.4">
      <c r="B192" s="64">
        <v>86</v>
      </c>
      <c r="C192" s="171" t="str">
        <f t="shared" si="6"/>
        <v>86</v>
      </c>
      <c r="D192" s="170" t="str">
        <f>IFERROR(VLOOKUP(C192,'2 出納簿(入力用)'!$C$5:$L$304,6,FALSE),"")</f>
        <v/>
      </c>
      <c r="E192" s="78" t="str">
        <f t="shared" si="7"/>
        <v/>
      </c>
    </row>
    <row r="193" spans="2:5" x14ac:dyDescent="0.4">
      <c r="B193" s="64">
        <v>87</v>
      </c>
      <c r="C193" s="171" t="str">
        <f t="shared" si="6"/>
        <v>87</v>
      </c>
      <c r="D193" s="170" t="str">
        <f>IFERROR(VLOOKUP(C193,'2 出納簿(入力用)'!$C$5:$L$304,6,FALSE),"")</f>
        <v/>
      </c>
      <c r="E193" s="78" t="str">
        <f t="shared" si="7"/>
        <v/>
      </c>
    </row>
    <row r="194" spans="2:5" x14ac:dyDescent="0.4">
      <c r="B194" s="64">
        <v>88</v>
      </c>
      <c r="C194" s="171" t="str">
        <f t="shared" si="6"/>
        <v>88</v>
      </c>
      <c r="D194" s="170" t="str">
        <f>IFERROR(VLOOKUP(C194,'2 出納簿(入力用)'!$C$5:$L$304,6,FALSE),"")</f>
        <v/>
      </c>
      <c r="E194" s="78" t="str">
        <f t="shared" si="7"/>
        <v/>
      </c>
    </row>
    <row r="195" spans="2:5" x14ac:dyDescent="0.4">
      <c r="B195" s="64">
        <v>89</v>
      </c>
      <c r="C195" s="171" t="str">
        <f t="shared" si="6"/>
        <v>89</v>
      </c>
      <c r="D195" s="170" t="str">
        <f>IFERROR(VLOOKUP(C195,'2 出納簿(入力用)'!$C$5:$L$304,6,FALSE),"")</f>
        <v/>
      </c>
      <c r="E195" s="78" t="str">
        <f t="shared" si="7"/>
        <v/>
      </c>
    </row>
    <row r="196" spans="2:5" x14ac:dyDescent="0.4">
      <c r="B196" s="64">
        <v>90</v>
      </c>
      <c r="C196" s="171" t="str">
        <f t="shared" si="6"/>
        <v>90</v>
      </c>
      <c r="D196" s="170" t="str">
        <f>IFERROR(VLOOKUP(C196,'2 出納簿(入力用)'!$C$5:$L$304,6,FALSE),"")</f>
        <v/>
      </c>
      <c r="E196" s="78" t="str">
        <f t="shared" si="7"/>
        <v/>
      </c>
    </row>
    <row r="197" spans="2:5" x14ac:dyDescent="0.4">
      <c r="B197" s="64">
        <v>91</v>
      </c>
      <c r="C197" s="171" t="str">
        <f t="shared" si="6"/>
        <v>91</v>
      </c>
      <c r="D197" s="170" t="str">
        <f>IFERROR(VLOOKUP(C197,'2 出納簿(入力用)'!$C$5:$L$304,6,FALSE),"")</f>
        <v/>
      </c>
      <c r="E197" s="78" t="str">
        <f t="shared" si="7"/>
        <v/>
      </c>
    </row>
    <row r="198" spans="2:5" x14ac:dyDescent="0.4">
      <c r="B198" s="64">
        <v>92</v>
      </c>
      <c r="C198" s="171" t="str">
        <f t="shared" si="6"/>
        <v>92</v>
      </c>
      <c r="D198" s="170" t="str">
        <f>IFERROR(VLOOKUP(C198,'2 出納簿(入力用)'!$C$5:$L$304,6,FALSE),"")</f>
        <v/>
      </c>
      <c r="E198" s="78" t="str">
        <f t="shared" si="7"/>
        <v/>
      </c>
    </row>
    <row r="199" spans="2:5" x14ac:dyDescent="0.4">
      <c r="B199" s="64">
        <v>93</v>
      </c>
      <c r="C199" s="171" t="str">
        <f t="shared" si="6"/>
        <v>93</v>
      </c>
      <c r="D199" s="170" t="str">
        <f>IFERROR(VLOOKUP(C199,'2 出納簿(入力用)'!$C$5:$L$304,6,FALSE),"")</f>
        <v/>
      </c>
      <c r="E199" s="78" t="str">
        <f t="shared" si="7"/>
        <v/>
      </c>
    </row>
    <row r="200" spans="2:5" x14ac:dyDescent="0.4">
      <c r="B200" s="64">
        <v>94</v>
      </c>
      <c r="C200" s="171" t="str">
        <f t="shared" si="6"/>
        <v>94</v>
      </c>
      <c r="D200" s="170" t="str">
        <f>IFERROR(VLOOKUP(C200,'2 出納簿(入力用)'!$C$5:$L$304,6,FALSE),"")</f>
        <v/>
      </c>
      <c r="E200" s="78" t="str">
        <f t="shared" si="7"/>
        <v/>
      </c>
    </row>
    <row r="201" spans="2:5" x14ac:dyDescent="0.4">
      <c r="B201" s="64">
        <v>95</v>
      </c>
      <c r="C201" s="171" t="str">
        <f t="shared" si="6"/>
        <v>95</v>
      </c>
      <c r="D201" s="170" t="str">
        <f>IFERROR(VLOOKUP(C201,'2 出納簿(入力用)'!$C$5:$L$304,6,FALSE),"")</f>
        <v/>
      </c>
      <c r="E201" s="78" t="str">
        <f t="shared" si="7"/>
        <v/>
      </c>
    </row>
    <row r="202" spans="2:5" x14ac:dyDescent="0.4">
      <c r="B202" s="64">
        <v>96</v>
      </c>
      <c r="C202" s="171" t="str">
        <f t="shared" si="6"/>
        <v>96</v>
      </c>
      <c r="D202" s="170" t="str">
        <f>IFERROR(VLOOKUP(C202,'2 出納簿(入力用)'!$C$5:$L$304,6,FALSE),"")</f>
        <v/>
      </c>
      <c r="E202" s="78" t="str">
        <f t="shared" si="7"/>
        <v/>
      </c>
    </row>
    <row r="203" spans="2:5" x14ac:dyDescent="0.4">
      <c r="B203" s="64">
        <v>97</v>
      </c>
      <c r="C203" s="171" t="str">
        <f t="shared" si="6"/>
        <v>97</v>
      </c>
      <c r="D203" s="170" t="str">
        <f>IFERROR(VLOOKUP(C203,'2 出納簿(入力用)'!$C$5:$L$304,6,FALSE),"")</f>
        <v/>
      </c>
      <c r="E203" s="78" t="str">
        <f t="shared" si="7"/>
        <v/>
      </c>
    </row>
    <row r="204" spans="2:5" x14ac:dyDescent="0.4">
      <c r="B204" s="64">
        <v>98</v>
      </c>
      <c r="C204" s="171" t="str">
        <f t="shared" si="6"/>
        <v>98</v>
      </c>
      <c r="D204" s="170" t="str">
        <f>IFERROR(VLOOKUP(C204,'2 出納簿(入力用)'!$C$5:$L$304,6,FALSE),"")</f>
        <v/>
      </c>
      <c r="E204" s="78" t="str">
        <f t="shared" si="7"/>
        <v/>
      </c>
    </row>
    <row r="205" spans="2:5" x14ac:dyDescent="0.4">
      <c r="B205" s="64">
        <v>99</v>
      </c>
      <c r="C205" s="171" t="str">
        <f t="shared" si="6"/>
        <v>99</v>
      </c>
      <c r="D205" s="170" t="str">
        <f>IFERROR(VLOOKUP(C205,'2 出納簿(入力用)'!$C$5:$L$304,6,FALSE),"")</f>
        <v/>
      </c>
      <c r="E205" s="78" t="str">
        <f t="shared" si="7"/>
        <v/>
      </c>
    </row>
    <row r="206" spans="2:5" ht="15" thickBot="1" x14ac:dyDescent="0.45">
      <c r="B206" s="65">
        <v>100</v>
      </c>
      <c r="C206" s="172" t="str">
        <f t="shared" si="6"/>
        <v>100</v>
      </c>
      <c r="D206" s="174" t="str">
        <f>IFERROR(VLOOKUP(C206,'2 出納簿(入力用)'!$C$5:$L$304,6,FALSE),"")</f>
        <v/>
      </c>
      <c r="E206" s="79" t="str">
        <f t="shared" si="7"/>
        <v/>
      </c>
    </row>
    <row r="207" spans="2:5" ht="15" thickTop="1" x14ac:dyDescent="0.4">
      <c r="B207" s="61">
        <v>1</v>
      </c>
      <c r="C207" s="175" t="str">
        <f>CONCATENATE(B207,$G$4)</f>
        <v>1</v>
      </c>
      <c r="D207" s="176" t="str">
        <f>IFERROR(VLOOKUP(C207,'2 出納簿(入力用)'!$C$5:$L$304,6,FALSE),"")</f>
        <v/>
      </c>
      <c r="E207" s="80" t="str">
        <f>D207</f>
        <v/>
      </c>
    </row>
    <row r="208" spans="2:5" x14ac:dyDescent="0.4">
      <c r="B208" s="10">
        <v>2</v>
      </c>
      <c r="C208" s="134" t="str">
        <f t="shared" ref="C208:C271" si="8">CONCATENATE(B208,$G$4)</f>
        <v>2</v>
      </c>
      <c r="D208" s="166" t="str">
        <f>IFERROR(VLOOKUP(C208,'2 出納簿(入力用)'!$C$5:$L$304,6,FALSE),"")</f>
        <v/>
      </c>
      <c r="E208" s="75" t="str">
        <f>IFERROR(E207+D208,"")</f>
        <v/>
      </c>
    </row>
    <row r="209" spans="2:5" x14ac:dyDescent="0.4">
      <c r="B209" s="10">
        <v>3</v>
      </c>
      <c r="C209" s="134" t="str">
        <f t="shared" si="8"/>
        <v>3</v>
      </c>
      <c r="D209" s="166" t="str">
        <f>IFERROR(VLOOKUP(C209,'2 出納簿(入力用)'!$C$5:$L$304,6,FALSE),"")</f>
        <v/>
      </c>
      <c r="E209" s="75" t="str">
        <f t="shared" ref="E209:E272" si="9">IFERROR(E208+D209,"")</f>
        <v/>
      </c>
    </row>
    <row r="210" spans="2:5" x14ac:dyDescent="0.4">
      <c r="B210" s="10">
        <v>4</v>
      </c>
      <c r="C210" s="134" t="str">
        <f t="shared" si="8"/>
        <v>4</v>
      </c>
      <c r="D210" s="166" t="str">
        <f>IFERROR(VLOOKUP(C210,'2 出納簿(入力用)'!$C$5:$L$304,6,FALSE),"")</f>
        <v/>
      </c>
      <c r="E210" s="75" t="str">
        <f t="shared" si="9"/>
        <v/>
      </c>
    </row>
    <row r="211" spans="2:5" x14ac:dyDescent="0.4">
      <c r="B211" s="10">
        <v>5</v>
      </c>
      <c r="C211" s="134" t="str">
        <f t="shared" si="8"/>
        <v>5</v>
      </c>
      <c r="D211" s="166" t="str">
        <f>IFERROR(VLOOKUP(C211,'2 出納簿(入力用)'!$C$5:$L$304,6,FALSE),"")</f>
        <v/>
      </c>
      <c r="E211" s="75" t="str">
        <f t="shared" si="9"/>
        <v/>
      </c>
    </row>
    <row r="212" spans="2:5" x14ac:dyDescent="0.4">
      <c r="B212" s="10">
        <v>6</v>
      </c>
      <c r="C212" s="134" t="str">
        <f t="shared" si="8"/>
        <v>6</v>
      </c>
      <c r="D212" s="166" t="str">
        <f>IFERROR(VLOOKUP(C212,'2 出納簿(入力用)'!$C$5:$L$304,6,FALSE),"")</f>
        <v/>
      </c>
      <c r="E212" s="75" t="str">
        <f t="shared" si="9"/>
        <v/>
      </c>
    </row>
    <row r="213" spans="2:5" x14ac:dyDescent="0.4">
      <c r="B213" s="10">
        <v>7</v>
      </c>
      <c r="C213" s="134" t="str">
        <f t="shared" si="8"/>
        <v>7</v>
      </c>
      <c r="D213" s="166" t="str">
        <f>IFERROR(VLOOKUP(C213,'2 出納簿(入力用)'!$C$5:$L$304,6,FALSE),"")</f>
        <v/>
      </c>
      <c r="E213" s="75" t="str">
        <f t="shared" si="9"/>
        <v/>
      </c>
    </row>
    <row r="214" spans="2:5" x14ac:dyDescent="0.4">
      <c r="B214" s="10">
        <v>8</v>
      </c>
      <c r="C214" s="134" t="str">
        <f t="shared" si="8"/>
        <v>8</v>
      </c>
      <c r="D214" s="166" t="str">
        <f>IFERROR(VLOOKUP(C214,'2 出納簿(入力用)'!$C$5:$L$304,6,FALSE),"")</f>
        <v/>
      </c>
      <c r="E214" s="75" t="str">
        <f t="shared" si="9"/>
        <v/>
      </c>
    </row>
    <row r="215" spans="2:5" x14ac:dyDescent="0.4">
      <c r="B215" s="10">
        <v>9</v>
      </c>
      <c r="C215" s="134" t="str">
        <f t="shared" si="8"/>
        <v>9</v>
      </c>
      <c r="D215" s="166" t="str">
        <f>IFERROR(VLOOKUP(C215,'2 出納簿(入力用)'!$C$5:$L$304,6,FALSE),"")</f>
        <v/>
      </c>
      <c r="E215" s="75" t="str">
        <f t="shared" si="9"/>
        <v/>
      </c>
    </row>
    <row r="216" spans="2:5" x14ac:dyDescent="0.4">
      <c r="B216" s="10">
        <v>10</v>
      </c>
      <c r="C216" s="134" t="str">
        <f t="shared" si="8"/>
        <v>10</v>
      </c>
      <c r="D216" s="166" t="str">
        <f>IFERROR(VLOOKUP(C216,'2 出納簿(入力用)'!$C$5:$L$304,6,FALSE),"")</f>
        <v/>
      </c>
      <c r="E216" s="75" t="str">
        <f t="shared" si="9"/>
        <v/>
      </c>
    </row>
    <row r="217" spans="2:5" x14ac:dyDescent="0.4">
      <c r="B217" s="10">
        <v>11</v>
      </c>
      <c r="C217" s="134" t="str">
        <f t="shared" si="8"/>
        <v>11</v>
      </c>
      <c r="D217" s="166" t="str">
        <f>IFERROR(VLOOKUP(C217,'2 出納簿(入力用)'!$C$5:$L$304,6,FALSE),"")</f>
        <v/>
      </c>
      <c r="E217" s="75" t="str">
        <f t="shared" si="9"/>
        <v/>
      </c>
    </row>
    <row r="218" spans="2:5" x14ac:dyDescent="0.4">
      <c r="B218" s="10">
        <v>12</v>
      </c>
      <c r="C218" s="134" t="str">
        <f t="shared" si="8"/>
        <v>12</v>
      </c>
      <c r="D218" s="166" t="str">
        <f>IFERROR(VLOOKUP(C218,'2 出納簿(入力用)'!$C$5:$L$304,6,FALSE),"")</f>
        <v/>
      </c>
      <c r="E218" s="75" t="str">
        <f t="shared" si="9"/>
        <v/>
      </c>
    </row>
    <row r="219" spans="2:5" x14ac:dyDescent="0.4">
      <c r="B219" s="10">
        <v>13</v>
      </c>
      <c r="C219" s="134" t="str">
        <f t="shared" si="8"/>
        <v>13</v>
      </c>
      <c r="D219" s="166" t="str">
        <f>IFERROR(VLOOKUP(C219,'2 出納簿(入力用)'!$C$5:$L$304,6,FALSE),"")</f>
        <v/>
      </c>
      <c r="E219" s="75" t="str">
        <f t="shared" si="9"/>
        <v/>
      </c>
    </row>
    <row r="220" spans="2:5" x14ac:dyDescent="0.4">
      <c r="B220" s="10">
        <v>14</v>
      </c>
      <c r="C220" s="134" t="str">
        <f t="shared" si="8"/>
        <v>14</v>
      </c>
      <c r="D220" s="166" t="str">
        <f>IFERROR(VLOOKUP(C220,'2 出納簿(入力用)'!$C$5:$L$304,6,FALSE),"")</f>
        <v/>
      </c>
      <c r="E220" s="75" t="str">
        <f t="shared" si="9"/>
        <v/>
      </c>
    </row>
    <row r="221" spans="2:5" x14ac:dyDescent="0.4">
      <c r="B221" s="10">
        <v>15</v>
      </c>
      <c r="C221" s="134" t="str">
        <f t="shared" si="8"/>
        <v>15</v>
      </c>
      <c r="D221" s="166" t="str">
        <f>IFERROR(VLOOKUP(C221,'2 出納簿(入力用)'!$C$5:$L$304,6,FALSE),"")</f>
        <v/>
      </c>
      <c r="E221" s="75" t="str">
        <f t="shared" si="9"/>
        <v/>
      </c>
    </row>
    <row r="222" spans="2:5" x14ac:dyDescent="0.4">
      <c r="B222" s="10">
        <v>16</v>
      </c>
      <c r="C222" s="134" t="str">
        <f t="shared" si="8"/>
        <v>16</v>
      </c>
      <c r="D222" s="166" t="str">
        <f>IFERROR(VLOOKUP(C222,'2 出納簿(入力用)'!$C$5:$L$304,6,FALSE),"")</f>
        <v/>
      </c>
      <c r="E222" s="75" t="str">
        <f t="shared" si="9"/>
        <v/>
      </c>
    </row>
    <row r="223" spans="2:5" x14ac:dyDescent="0.4">
      <c r="B223" s="10">
        <v>17</v>
      </c>
      <c r="C223" s="134" t="str">
        <f t="shared" si="8"/>
        <v>17</v>
      </c>
      <c r="D223" s="166" t="str">
        <f>IFERROR(VLOOKUP(C223,'2 出納簿(入力用)'!$C$5:$L$304,6,FALSE),"")</f>
        <v/>
      </c>
      <c r="E223" s="75" t="str">
        <f t="shared" si="9"/>
        <v/>
      </c>
    </row>
    <row r="224" spans="2:5" x14ac:dyDescent="0.4">
      <c r="B224" s="10">
        <v>18</v>
      </c>
      <c r="C224" s="134" t="str">
        <f t="shared" si="8"/>
        <v>18</v>
      </c>
      <c r="D224" s="166" t="str">
        <f>IFERROR(VLOOKUP(C224,'2 出納簿(入力用)'!$C$5:$L$304,6,FALSE),"")</f>
        <v/>
      </c>
      <c r="E224" s="75" t="str">
        <f t="shared" si="9"/>
        <v/>
      </c>
    </row>
    <row r="225" spans="2:5" x14ac:dyDescent="0.4">
      <c r="B225" s="10">
        <v>19</v>
      </c>
      <c r="C225" s="134" t="str">
        <f t="shared" si="8"/>
        <v>19</v>
      </c>
      <c r="D225" s="166" t="str">
        <f>IFERROR(VLOOKUP(C225,'2 出納簿(入力用)'!$C$5:$L$304,6,FALSE),"")</f>
        <v/>
      </c>
      <c r="E225" s="75" t="str">
        <f t="shared" si="9"/>
        <v/>
      </c>
    </row>
    <row r="226" spans="2:5" x14ac:dyDescent="0.4">
      <c r="B226" s="10">
        <v>20</v>
      </c>
      <c r="C226" s="134" t="str">
        <f t="shared" si="8"/>
        <v>20</v>
      </c>
      <c r="D226" s="166" t="str">
        <f>IFERROR(VLOOKUP(C226,'2 出納簿(入力用)'!$C$5:$L$304,6,FALSE),"")</f>
        <v/>
      </c>
      <c r="E226" s="75" t="str">
        <f t="shared" si="9"/>
        <v/>
      </c>
    </row>
    <row r="227" spans="2:5" x14ac:dyDescent="0.4">
      <c r="B227" s="10">
        <v>21</v>
      </c>
      <c r="C227" s="134" t="str">
        <f t="shared" si="8"/>
        <v>21</v>
      </c>
      <c r="D227" s="166" t="str">
        <f>IFERROR(VLOOKUP(C227,'2 出納簿(入力用)'!$C$5:$L$304,6,FALSE),"")</f>
        <v/>
      </c>
      <c r="E227" s="75" t="str">
        <f t="shared" si="9"/>
        <v/>
      </c>
    </row>
    <row r="228" spans="2:5" x14ac:dyDescent="0.4">
      <c r="B228" s="10">
        <v>22</v>
      </c>
      <c r="C228" s="134" t="str">
        <f t="shared" si="8"/>
        <v>22</v>
      </c>
      <c r="D228" s="166" t="str">
        <f>IFERROR(VLOOKUP(C228,'2 出納簿(入力用)'!$C$5:$L$304,6,FALSE),"")</f>
        <v/>
      </c>
      <c r="E228" s="75" t="str">
        <f t="shared" si="9"/>
        <v/>
      </c>
    </row>
    <row r="229" spans="2:5" x14ac:dyDescent="0.4">
      <c r="B229" s="10">
        <v>23</v>
      </c>
      <c r="C229" s="134" t="str">
        <f t="shared" si="8"/>
        <v>23</v>
      </c>
      <c r="D229" s="166" t="str">
        <f>IFERROR(VLOOKUP(C229,'2 出納簿(入力用)'!$C$5:$L$304,6,FALSE),"")</f>
        <v/>
      </c>
      <c r="E229" s="75" t="str">
        <f t="shared" si="9"/>
        <v/>
      </c>
    </row>
    <row r="230" spans="2:5" x14ac:dyDescent="0.4">
      <c r="B230" s="10">
        <v>24</v>
      </c>
      <c r="C230" s="134" t="str">
        <f t="shared" si="8"/>
        <v>24</v>
      </c>
      <c r="D230" s="166" t="str">
        <f>IFERROR(VLOOKUP(C230,'2 出納簿(入力用)'!$C$5:$L$304,6,FALSE),"")</f>
        <v/>
      </c>
      <c r="E230" s="75" t="str">
        <f t="shared" si="9"/>
        <v/>
      </c>
    </row>
    <row r="231" spans="2:5" x14ac:dyDescent="0.4">
      <c r="B231" s="10">
        <v>25</v>
      </c>
      <c r="C231" s="134" t="str">
        <f t="shared" si="8"/>
        <v>25</v>
      </c>
      <c r="D231" s="166" t="str">
        <f>IFERROR(VLOOKUP(C231,'2 出納簿(入力用)'!$C$5:$L$304,6,FALSE),"")</f>
        <v/>
      </c>
      <c r="E231" s="75" t="str">
        <f t="shared" si="9"/>
        <v/>
      </c>
    </row>
    <row r="232" spans="2:5" x14ac:dyDescent="0.4">
      <c r="B232" s="10">
        <v>26</v>
      </c>
      <c r="C232" s="134" t="str">
        <f t="shared" si="8"/>
        <v>26</v>
      </c>
      <c r="D232" s="166" t="str">
        <f>IFERROR(VLOOKUP(C232,'2 出納簿(入力用)'!$C$5:$L$304,6,FALSE),"")</f>
        <v/>
      </c>
      <c r="E232" s="75" t="str">
        <f t="shared" si="9"/>
        <v/>
      </c>
    </row>
    <row r="233" spans="2:5" x14ac:dyDescent="0.4">
      <c r="B233" s="10">
        <v>27</v>
      </c>
      <c r="C233" s="134" t="str">
        <f t="shared" si="8"/>
        <v>27</v>
      </c>
      <c r="D233" s="166" t="str">
        <f>IFERROR(VLOOKUP(C233,'2 出納簿(入力用)'!$C$5:$L$304,6,FALSE),"")</f>
        <v/>
      </c>
      <c r="E233" s="75" t="str">
        <f t="shared" si="9"/>
        <v/>
      </c>
    </row>
    <row r="234" spans="2:5" x14ac:dyDescent="0.4">
      <c r="B234" s="10">
        <v>28</v>
      </c>
      <c r="C234" s="134" t="str">
        <f t="shared" si="8"/>
        <v>28</v>
      </c>
      <c r="D234" s="166" t="str">
        <f>IFERROR(VLOOKUP(C234,'2 出納簿(入力用)'!$C$5:$L$304,6,FALSE),"")</f>
        <v/>
      </c>
      <c r="E234" s="75" t="str">
        <f t="shared" si="9"/>
        <v/>
      </c>
    </row>
    <row r="235" spans="2:5" x14ac:dyDescent="0.4">
      <c r="B235" s="10">
        <v>29</v>
      </c>
      <c r="C235" s="134" t="str">
        <f t="shared" si="8"/>
        <v>29</v>
      </c>
      <c r="D235" s="166" t="str">
        <f>IFERROR(VLOOKUP(C235,'2 出納簿(入力用)'!$C$5:$L$304,6,FALSE),"")</f>
        <v/>
      </c>
      <c r="E235" s="75" t="str">
        <f t="shared" si="9"/>
        <v/>
      </c>
    </row>
    <row r="236" spans="2:5" x14ac:dyDescent="0.4">
      <c r="B236" s="10">
        <v>30</v>
      </c>
      <c r="C236" s="134" t="str">
        <f t="shared" si="8"/>
        <v>30</v>
      </c>
      <c r="D236" s="166" t="str">
        <f>IFERROR(VLOOKUP(C236,'2 出納簿(入力用)'!$C$5:$L$304,6,FALSE),"")</f>
        <v/>
      </c>
      <c r="E236" s="75" t="str">
        <f t="shared" si="9"/>
        <v/>
      </c>
    </row>
    <row r="237" spans="2:5" x14ac:dyDescent="0.4">
      <c r="B237" s="10">
        <v>31</v>
      </c>
      <c r="C237" s="134" t="str">
        <f t="shared" si="8"/>
        <v>31</v>
      </c>
      <c r="D237" s="166" t="str">
        <f>IFERROR(VLOOKUP(C237,'2 出納簿(入力用)'!$C$5:$L$304,6,FALSE),"")</f>
        <v/>
      </c>
      <c r="E237" s="75" t="str">
        <f t="shared" si="9"/>
        <v/>
      </c>
    </row>
    <row r="238" spans="2:5" x14ac:dyDescent="0.4">
      <c r="B238" s="10">
        <v>32</v>
      </c>
      <c r="C238" s="134" t="str">
        <f t="shared" si="8"/>
        <v>32</v>
      </c>
      <c r="D238" s="166" t="str">
        <f>IFERROR(VLOOKUP(C238,'2 出納簿(入力用)'!$C$5:$L$304,6,FALSE),"")</f>
        <v/>
      </c>
      <c r="E238" s="75" t="str">
        <f t="shared" si="9"/>
        <v/>
      </c>
    </row>
    <row r="239" spans="2:5" x14ac:dyDescent="0.4">
      <c r="B239" s="10">
        <v>33</v>
      </c>
      <c r="C239" s="134" t="str">
        <f t="shared" si="8"/>
        <v>33</v>
      </c>
      <c r="D239" s="166" t="str">
        <f>IFERROR(VLOOKUP(C239,'2 出納簿(入力用)'!$C$5:$L$304,6,FALSE),"")</f>
        <v/>
      </c>
      <c r="E239" s="75" t="str">
        <f t="shared" si="9"/>
        <v/>
      </c>
    </row>
    <row r="240" spans="2:5" x14ac:dyDescent="0.4">
      <c r="B240" s="10">
        <v>34</v>
      </c>
      <c r="C240" s="134" t="str">
        <f t="shared" si="8"/>
        <v>34</v>
      </c>
      <c r="D240" s="166" t="str">
        <f>IFERROR(VLOOKUP(C240,'2 出納簿(入力用)'!$C$5:$L$304,6,FALSE),"")</f>
        <v/>
      </c>
      <c r="E240" s="75" t="str">
        <f t="shared" si="9"/>
        <v/>
      </c>
    </row>
    <row r="241" spans="2:5" x14ac:dyDescent="0.4">
      <c r="B241" s="10">
        <v>35</v>
      </c>
      <c r="C241" s="134" t="str">
        <f t="shared" si="8"/>
        <v>35</v>
      </c>
      <c r="D241" s="166" t="str">
        <f>IFERROR(VLOOKUP(C241,'2 出納簿(入力用)'!$C$5:$L$304,6,FALSE),"")</f>
        <v/>
      </c>
      <c r="E241" s="75" t="str">
        <f t="shared" si="9"/>
        <v/>
      </c>
    </row>
    <row r="242" spans="2:5" x14ac:dyDescent="0.4">
      <c r="B242" s="10">
        <v>36</v>
      </c>
      <c r="C242" s="134" t="str">
        <f t="shared" si="8"/>
        <v>36</v>
      </c>
      <c r="D242" s="166" t="str">
        <f>IFERROR(VLOOKUP(C242,'2 出納簿(入力用)'!$C$5:$L$304,6,FALSE),"")</f>
        <v/>
      </c>
      <c r="E242" s="75" t="str">
        <f t="shared" si="9"/>
        <v/>
      </c>
    </row>
    <row r="243" spans="2:5" x14ac:dyDescent="0.4">
      <c r="B243" s="10">
        <v>37</v>
      </c>
      <c r="C243" s="134" t="str">
        <f t="shared" si="8"/>
        <v>37</v>
      </c>
      <c r="D243" s="166" t="str">
        <f>IFERROR(VLOOKUP(C243,'2 出納簿(入力用)'!$C$5:$L$304,6,FALSE),"")</f>
        <v/>
      </c>
      <c r="E243" s="75" t="str">
        <f t="shared" si="9"/>
        <v/>
      </c>
    </row>
    <row r="244" spans="2:5" x14ac:dyDescent="0.4">
      <c r="B244" s="10">
        <v>38</v>
      </c>
      <c r="C244" s="134" t="str">
        <f t="shared" si="8"/>
        <v>38</v>
      </c>
      <c r="D244" s="166" t="str">
        <f>IFERROR(VLOOKUP(C244,'2 出納簿(入力用)'!$C$5:$L$304,6,FALSE),"")</f>
        <v/>
      </c>
      <c r="E244" s="75" t="str">
        <f t="shared" si="9"/>
        <v/>
      </c>
    </row>
    <row r="245" spans="2:5" x14ac:dyDescent="0.4">
      <c r="B245" s="10">
        <v>39</v>
      </c>
      <c r="C245" s="134" t="str">
        <f t="shared" si="8"/>
        <v>39</v>
      </c>
      <c r="D245" s="166" t="str">
        <f>IFERROR(VLOOKUP(C245,'2 出納簿(入力用)'!$C$5:$L$304,6,FALSE),"")</f>
        <v/>
      </c>
      <c r="E245" s="75" t="str">
        <f t="shared" si="9"/>
        <v/>
      </c>
    </row>
    <row r="246" spans="2:5" x14ac:dyDescent="0.4">
      <c r="B246" s="10">
        <v>40</v>
      </c>
      <c r="C246" s="134" t="str">
        <f t="shared" si="8"/>
        <v>40</v>
      </c>
      <c r="D246" s="166" t="str">
        <f>IFERROR(VLOOKUP(C246,'2 出納簿(入力用)'!$C$5:$L$304,6,FALSE),"")</f>
        <v/>
      </c>
      <c r="E246" s="75" t="str">
        <f t="shared" si="9"/>
        <v/>
      </c>
    </row>
    <row r="247" spans="2:5" x14ac:dyDescent="0.4">
      <c r="B247" s="10">
        <v>41</v>
      </c>
      <c r="C247" s="134" t="str">
        <f t="shared" si="8"/>
        <v>41</v>
      </c>
      <c r="D247" s="166" t="str">
        <f>IFERROR(VLOOKUP(C247,'2 出納簿(入力用)'!$C$5:$L$304,6,FALSE),"")</f>
        <v/>
      </c>
      <c r="E247" s="75" t="str">
        <f t="shared" si="9"/>
        <v/>
      </c>
    </row>
    <row r="248" spans="2:5" x14ac:dyDescent="0.4">
      <c r="B248" s="10">
        <v>42</v>
      </c>
      <c r="C248" s="134" t="str">
        <f t="shared" si="8"/>
        <v>42</v>
      </c>
      <c r="D248" s="166" t="str">
        <f>IFERROR(VLOOKUP(C248,'2 出納簿(入力用)'!$C$5:$L$304,6,FALSE),"")</f>
        <v/>
      </c>
      <c r="E248" s="75" t="str">
        <f t="shared" si="9"/>
        <v/>
      </c>
    </row>
    <row r="249" spans="2:5" x14ac:dyDescent="0.4">
      <c r="B249" s="10">
        <v>43</v>
      </c>
      <c r="C249" s="134" t="str">
        <f t="shared" si="8"/>
        <v>43</v>
      </c>
      <c r="D249" s="166" t="str">
        <f>IFERROR(VLOOKUP(C249,'2 出納簿(入力用)'!$C$5:$L$304,6,FALSE),"")</f>
        <v/>
      </c>
      <c r="E249" s="75" t="str">
        <f t="shared" si="9"/>
        <v/>
      </c>
    </row>
    <row r="250" spans="2:5" x14ac:dyDescent="0.4">
      <c r="B250" s="10">
        <v>44</v>
      </c>
      <c r="C250" s="134" t="str">
        <f t="shared" si="8"/>
        <v>44</v>
      </c>
      <c r="D250" s="166" t="str">
        <f>IFERROR(VLOOKUP(C250,'2 出納簿(入力用)'!$C$5:$L$304,6,FALSE),"")</f>
        <v/>
      </c>
      <c r="E250" s="75" t="str">
        <f t="shared" si="9"/>
        <v/>
      </c>
    </row>
    <row r="251" spans="2:5" x14ac:dyDescent="0.4">
      <c r="B251" s="10">
        <v>45</v>
      </c>
      <c r="C251" s="134" t="str">
        <f t="shared" si="8"/>
        <v>45</v>
      </c>
      <c r="D251" s="166" t="str">
        <f>IFERROR(VLOOKUP(C251,'2 出納簿(入力用)'!$C$5:$L$304,6,FALSE),"")</f>
        <v/>
      </c>
      <c r="E251" s="75" t="str">
        <f t="shared" si="9"/>
        <v/>
      </c>
    </row>
    <row r="252" spans="2:5" x14ac:dyDescent="0.4">
      <c r="B252" s="10">
        <v>46</v>
      </c>
      <c r="C252" s="134" t="str">
        <f t="shared" si="8"/>
        <v>46</v>
      </c>
      <c r="D252" s="166" t="str">
        <f>IFERROR(VLOOKUP(C252,'2 出納簿(入力用)'!$C$5:$L$304,6,FALSE),"")</f>
        <v/>
      </c>
      <c r="E252" s="75" t="str">
        <f t="shared" si="9"/>
        <v/>
      </c>
    </row>
    <row r="253" spans="2:5" x14ac:dyDescent="0.4">
      <c r="B253" s="10">
        <v>47</v>
      </c>
      <c r="C253" s="134" t="str">
        <f t="shared" si="8"/>
        <v>47</v>
      </c>
      <c r="D253" s="166" t="str">
        <f>IFERROR(VLOOKUP(C253,'2 出納簿(入力用)'!$C$5:$L$304,6,FALSE),"")</f>
        <v/>
      </c>
      <c r="E253" s="75" t="str">
        <f t="shared" si="9"/>
        <v/>
      </c>
    </row>
    <row r="254" spans="2:5" x14ac:dyDescent="0.4">
      <c r="B254" s="10">
        <v>48</v>
      </c>
      <c r="C254" s="134" t="str">
        <f t="shared" si="8"/>
        <v>48</v>
      </c>
      <c r="D254" s="166" t="str">
        <f>IFERROR(VLOOKUP(C254,'2 出納簿(入力用)'!$C$5:$L$304,6,FALSE),"")</f>
        <v/>
      </c>
      <c r="E254" s="75" t="str">
        <f t="shared" si="9"/>
        <v/>
      </c>
    </row>
    <row r="255" spans="2:5" x14ac:dyDescent="0.4">
      <c r="B255" s="10">
        <v>49</v>
      </c>
      <c r="C255" s="134" t="str">
        <f t="shared" si="8"/>
        <v>49</v>
      </c>
      <c r="D255" s="166" t="str">
        <f>IFERROR(VLOOKUP(C255,'2 出納簿(入力用)'!$C$5:$L$304,6,FALSE),"")</f>
        <v/>
      </c>
      <c r="E255" s="75" t="str">
        <f t="shared" si="9"/>
        <v/>
      </c>
    </row>
    <row r="256" spans="2:5" x14ac:dyDescent="0.4">
      <c r="B256" s="10">
        <v>50</v>
      </c>
      <c r="C256" s="134" t="str">
        <f t="shared" si="8"/>
        <v>50</v>
      </c>
      <c r="D256" s="166" t="str">
        <f>IFERROR(VLOOKUP(C256,'2 出納簿(入力用)'!$C$5:$L$304,6,FALSE),"")</f>
        <v/>
      </c>
      <c r="E256" s="75" t="str">
        <f t="shared" si="9"/>
        <v/>
      </c>
    </row>
    <row r="257" spans="2:5" x14ac:dyDescent="0.4">
      <c r="B257" s="10">
        <v>51</v>
      </c>
      <c r="C257" s="134" t="str">
        <f t="shared" si="8"/>
        <v>51</v>
      </c>
      <c r="D257" s="166" t="str">
        <f>IFERROR(VLOOKUP(C257,'2 出納簿(入力用)'!$C$5:$L$304,6,FALSE),"")</f>
        <v/>
      </c>
      <c r="E257" s="75" t="str">
        <f t="shared" si="9"/>
        <v/>
      </c>
    </row>
    <row r="258" spans="2:5" x14ac:dyDescent="0.4">
      <c r="B258" s="10">
        <v>52</v>
      </c>
      <c r="C258" s="134" t="str">
        <f t="shared" si="8"/>
        <v>52</v>
      </c>
      <c r="D258" s="166" t="str">
        <f>IFERROR(VLOOKUP(C258,'2 出納簿(入力用)'!$C$5:$L$304,6,FALSE),"")</f>
        <v/>
      </c>
      <c r="E258" s="75" t="str">
        <f t="shared" si="9"/>
        <v/>
      </c>
    </row>
    <row r="259" spans="2:5" x14ac:dyDescent="0.4">
      <c r="B259" s="10">
        <v>53</v>
      </c>
      <c r="C259" s="134" t="str">
        <f t="shared" si="8"/>
        <v>53</v>
      </c>
      <c r="D259" s="166" t="str">
        <f>IFERROR(VLOOKUP(C259,'2 出納簿(入力用)'!$C$5:$L$304,6,FALSE),"")</f>
        <v/>
      </c>
      <c r="E259" s="75" t="str">
        <f t="shared" si="9"/>
        <v/>
      </c>
    </row>
    <row r="260" spans="2:5" x14ac:dyDescent="0.4">
      <c r="B260" s="10">
        <v>54</v>
      </c>
      <c r="C260" s="134" t="str">
        <f t="shared" si="8"/>
        <v>54</v>
      </c>
      <c r="D260" s="166" t="str">
        <f>IFERROR(VLOOKUP(C260,'2 出納簿(入力用)'!$C$5:$L$304,6,FALSE),"")</f>
        <v/>
      </c>
      <c r="E260" s="75" t="str">
        <f t="shared" si="9"/>
        <v/>
      </c>
    </row>
    <row r="261" spans="2:5" x14ac:dyDescent="0.4">
      <c r="B261" s="10">
        <v>55</v>
      </c>
      <c r="C261" s="134" t="str">
        <f t="shared" si="8"/>
        <v>55</v>
      </c>
      <c r="D261" s="166" t="str">
        <f>IFERROR(VLOOKUP(C261,'2 出納簿(入力用)'!$C$5:$L$304,6,FALSE),"")</f>
        <v/>
      </c>
      <c r="E261" s="75" t="str">
        <f t="shared" si="9"/>
        <v/>
      </c>
    </row>
    <row r="262" spans="2:5" x14ac:dyDescent="0.4">
      <c r="B262" s="10">
        <v>56</v>
      </c>
      <c r="C262" s="134" t="str">
        <f t="shared" si="8"/>
        <v>56</v>
      </c>
      <c r="D262" s="166" t="str">
        <f>IFERROR(VLOOKUP(C262,'2 出納簿(入力用)'!$C$5:$L$304,6,FALSE),"")</f>
        <v/>
      </c>
      <c r="E262" s="75" t="str">
        <f t="shared" si="9"/>
        <v/>
      </c>
    </row>
    <row r="263" spans="2:5" x14ac:dyDescent="0.4">
      <c r="B263" s="10">
        <v>57</v>
      </c>
      <c r="C263" s="134" t="str">
        <f t="shared" si="8"/>
        <v>57</v>
      </c>
      <c r="D263" s="166" t="str">
        <f>IFERROR(VLOOKUP(C263,'2 出納簿(入力用)'!$C$5:$L$304,6,FALSE),"")</f>
        <v/>
      </c>
      <c r="E263" s="75" t="str">
        <f t="shared" si="9"/>
        <v/>
      </c>
    </row>
    <row r="264" spans="2:5" x14ac:dyDescent="0.4">
      <c r="B264" s="10">
        <v>58</v>
      </c>
      <c r="C264" s="134" t="str">
        <f t="shared" si="8"/>
        <v>58</v>
      </c>
      <c r="D264" s="166" t="str">
        <f>IFERROR(VLOOKUP(C264,'2 出納簿(入力用)'!$C$5:$L$304,6,FALSE),"")</f>
        <v/>
      </c>
      <c r="E264" s="75" t="str">
        <f t="shared" si="9"/>
        <v/>
      </c>
    </row>
    <row r="265" spans="2:5" x14ac:dyDescent="0.4">
      <c r="B265" s="10">
        <v>59</v>
      </c>
      <c r="C265" s="134" t="str">
        <f t="shared" si="8"/>
        <v>59</v>
      </c>
      <c r="D265" s="166" t="str">
        <f>IFERROR(VLOOKUP(C265,'2 出納簿(入力用)'!$C$5:$L$304,6,FALSE),"")</f>
        <v/>
      </c>
      <c r="E265" s="75" t="str">
        <f t="shared" si="9"/>
        <v/>
      </c>
    </row>
    <row r="266" spans="2:5" x14ac:dyDescent="0.4">
      <c r="B266" s="10">
        <v>60</v>
      </c>
      <c r="C266" s="134" t="str">
        <f t="shared" si="8"/>
        <v>60</v>
      </c>
      <c r="D266" s="166" t="str">
        <f>IFERROR(VLOOKUP(C266,'2 出納簿(入力用)'!$C$5:$L$304,6,FALSE),"")</f>
        <v/>
      </c>
      <c r="E266" s="75" t="str">
        <f t="shared" si="9"/>
        <v/>
      </c>
    </row>
    <row r="267" spans="2:5" x14ac:dyDescent="0.4">
      <c r="B267" s="10">
        <v>61</v>
      </c>
      <c r="C267" s="134" t="str">
        <f t="shared" si="8"/>
        <v>61</v>
      </c>
      <c r="D267" s="166" t="str">
        <f>IFERROR(VLOOKUP(C267,'2 出納簿(入力用)'!$C$5:$L$304,6,FALSE),"")</f>
        <v/>
      </c>
      <c r="E267" s="75" t="str">
        <f t="shared" si="9"/>
        <v/>
      </c>
    </row>
    <row r="268" spans="2:5" x14ac:dyDescent="0.4">
      <c r="B268" s="10">
        <v>62</v>
      </c>
      <c r="C268" s="134" t="str">
        <f t="shared" si="8"/>
        <v>62</v>
      </c>
      <c r="D268" s="166" t="str">
        <f>IFERROR(VLOOKUP(C268,'2 出納簿(入力用)'!$C$5:$L$304,6,FALSE),"")</f>
        <v/>
      </c>
      <c r="E268" s="75" t="str">
        <f t="shared" si="9"/>
        <v/>
      </c>
    </row>
    <row r="269" spans="2:5" x14ac:dyDescent="0.4">
      <c r="B269" s="10">
        <v>63</v>
      </c>
      <c r="C269" s="134" t="str">
        <f t="shared" si="8"/>
        <v>63</v>
      </c>
      <c r="D269" s="166" t="str">
        <f>IFERROR(VLOOKUP(C269,'2 出納簿(入力用)'!$C$5:$L$304,6,FALSE),"")</f>
        <v/>
      </c>
      <c r="E269" s="75" t="str">
        <f t="shared" si="9"/>
        <v/>
      </c>
    </row>
    <row r="270" spans="2:5" x14ac:dyDescent="0.4">
      <c r="B270" s="10">
        <v>64</v>
      </c>
      <c r="C270" s="134" t="str">
        <f t="shared" si="8"/>
        <v>64</v>
      </c>
      <c r="D270" s="166" t="str">
        <f>IFERROR(VLOOKUP(C270,'2 出納簿(入力用)'!$C$5:$L$304,6,FALSE),"")</f>
        <v/>
      </c>
      <c r="E270" s="75" t="str">
        <f t="shared" si="9"/>
        <v/>
      </c>
    </row>
    <row r="271" spans="2:5" x14ac:dyDescent="0.4">
      <c r="B271" s="10">
        <v>65</v>
      </c>
      <c r="C271" s="134" t="str">
        <f t="shared" si="8"/>
        <v>65</v>
      </c>
      <c r="D271" s="166" t="str">
        <f>IFERROR(VLOOKUP(C271,'2 出納簿(入力用)'!$C$5:$L$304,6,FALSE),"")</f>
        <v/>
      </c>
      <c r="E271" s="75" t="str">
        <f t="shared" si="9"/>
        <v/>
      </c>
    </row>
    <row r="272" spans="2:5" x14ac:dyDescent="0.4">
      <c r="B272" s="10">
        <v>66</v>
      </c>
      <c r="C272" s="134" t="str">
        <f t="shared" ref="C272:C306" si="10">CONCATENATE(B272,$G$4)</f>
        <v>66</v>
      </c>
      <c r="D272" s="166" t="str">
        <f>IFERROR(VLOOKUP(C272,'2 出納簿(入力用)'!$C$5:$L$304,6,FALSE),"")</f>
        <v/>
      </c>
      <c r="E272" s="75" t="str">
        <f t="shared" si="9"/>
        <v/>
      </c>
    </row>
    <row r="273" spans="2:5" x14ac:dyDescent="0.4">
      <c r="B273" s="10">
        <v>67</v>
      </c>
      <c r="C273" s="134" t="str">
        <f t="shared" si="10"/>
        <v>67</v>
      </c>
      <c r="D273" s="166" t="str">
        <f>IFERROR(VLOOKUP(C273,'2 出納簿(入力用)'!$C$5:$L$304,6,FALSE),"")</f>
        <v/>
      </c>
      <c r="E273" s="75" t="str">
        <f t="shared" ref="E273:E306" si="11">IFERROR(E272+D273,"")</f>
        <v/>
      </c>
    </row>
    <row r="274" spans="2:5" x14ac:dyDescent="0.4">
      <c r="B274" s="10">
        <v>68</v>
      </c>
      <c r="C274" s="134" t="str">
        <f t="shared" si="10"/>
        <v>68</v>
      </c>
      <c r="D274" s="166" t="str">
        <f>IFERROR(VLOOKUP(C274,'2 出納簿(入力用)'!$C$5:$L$304,6,FALSE),"")</f>
        <v/>
      </c>
      <c r="E274" s="75" t="str">
        <f t="shared" si="11"/>
        <v/>
      </c>
    </row>
    <row r="275" spans="2:5" x14ac:dyDescent="0.4">
      <c r="B275" s="10">
        <v>69</v>
      </c>
      <c r="C275" s="134" t="str">
        <f t="shared" si="10"/>
        <v>69</v>
      </c>
      <c r="D275" s="166" t="str">
        <f>IFERROR(VLOOKUP(C275,'2 出納簿(入力用)'!$C$5:$L$304,6,FALSE),"")</f>
        <v/>
      </c>
      <c r="E275" s="75" t="str">
        <f t="shared" si="11"/>
        <v/>
      </c>
    </row>
    <row r="276" spans="2:5" x14ac:dyDescent="0.4">
      <c r="B276" s="10">
        <v>70</v>
      </c>
      <c r="C276" s="134" t="str">
        <f t="shared" si="10"/>
        <v>70</v>
      </c>
      <c r="D276" s="166" t="str">
        <f>IFERROR(VLOOKUP(C276,'2 出納簿(入力用)'!$C$5:$L$304,6,FALSE),"")</f>
        <v/>
      </c>
      <c r="E276" s="75" t="str">
        <f t="shared" si="11"/>
        <v/>
      </c>
    </row>
    <row r="277" spans="2:5" x14ac:dyDescent="0.4">
      <c r="B277" s="10">
        <v>71</v>
      </c>
      <c r="C277" s="134" t="str">
        <f t="shared" si="10"/>
        <v>71</v>
      </c>
      <c r="D277" s="166" t="str">
        <f>IFERROR(VLOOKUP(C277,'2 出納簿(入力用)'!$C$5:$L$304,6,FALSE),"")</f>
        <v/>
      </c>
      <c r="E277" s="75" t="str">
        <f t="shared" si="11"/>
        <v/>
      </c>
    </row>
    <row r="278" spans="2:5" x14ac:dyDescent="0.4">
      <c r="B278" s="10">
        <v>72</v>
      </c>
      <c r="C278" s="134" t="str">
        <f t="shared" si="10"/>
        <v>72</v>
      </c>
      <c r="D278" s="166" t="str">
        <f>IFERROR(VLOOKUP(C278,'2 出納簿(入力用)'!$C$5:$L$304,6,FALSE),"")</f>
        <v/>
      </c>
      <c r="E278" s="75" t="str">
        <f t="shared" si="11"/>
        <v/>
      </c>
    </row>
    <row r="279" spans="2:5" x14ac:dyDescent="0.4">
      <c r="B279" s="10">
        <v>73</v>
      </c>
      <c r="C279" s="134" t="str">
        <f t="shared" si="10"/>
        <v>73</v>
      </c>
      <c r="D279" s="166" t="str">
        <f>IFERROR(VLOOKUP(C279,'2 出納簿(入力用)'!$C$5:$L$304,6,FALSE),"")</f>
        <v/>
      </c>
      <c r="E279" s="75" t="str">
        <f t="shared" si="11"/>
        <v/>
      </c>
    </row>
    <row r="280" spans="2:5" x14ac:dyDescent="0.4">
      <c r="B280" s="10">
        <v>74</v>
      </c>
      <c r="C280" s="134" t="str">
        <f t="shared" si="10"/>
        <v>74</v>
      </c>
      <c r="D280" s="166" t="str">
        <f>IFERROR(VLOOKUP(C280,'2 出納簿(入力用)'!$C$5:$L$304,6,FALSE),"")</f>
        <v/>
      </c>
      <c r="E280" s="75" t="str">
        <f t="shared" si="11"/>
        <v/>
      </c>
    </row>
    <row r="281" spans="2:5" x14ac:dyDescent="0.4">
      <c r="B281" s="10">
        <v>75</v>
      </c>
      <c r="C281" s="134" t="str">
        <f t="shared" si="10"/>
        <v>75</v>
      </c>
      <c r="D281" s="166" t="str">
        <f>IFERROR(VLOOKUP(C281,'2 出納簿(入力用)'!$C$5:$L$304,6,FALSE),"")</f>
        <v/>
      </c>
      <c r="E281" s="75" t="str">
        <f t="shared" si="11"/>
        <v/>
      </c>
    </row>
    <row r="282" spans="2:5" x14ac:dyDescent="0.4">
      <c r="B282" s="10">
        <v>76</v>
      </c>
      <c r="C282" s="134" t="str">
        <f t="shared" si="10"/>
        <v>76</v>
      </c>
      <c r="D282" s="166" t="str">
        <f>IFERROR(VLOOKUP(C282,'2 出納簿(入力用)'!$C$5:$L$304,6,FALSE),"")</f>
        <v/>
      </c>
      <c r="E282" s="75" t="str">
        <f t="shared" si="11"/>
        <v/>
      </c>
    </row>
    <row r="283" spans="2:5" x14ac:dyDescent="0.4">
      <c r="B283" s="10">
        <v>77</v>
      </c>
      <c r="C283" s="134" t="str">
        <f t="shared" si="10"/>
        <v>77</v>
      </c>
      <c r="D283" s="166" t="str">
        <f>IFERROR(VLOOKUP(C283,'2 出納簿(入力用)'!$C$5:$L$304,6,FALSE),"")</f>
        <v/>
      </c>
      <c r="E283" s="75" t="str">
        <f t="shared" si="11"/>
        <v/>
      </c>
    </row>
    <row r="284" spans="2:5" x14ac:dyDescent="0.4">
      <c r="B284" s="10">
        <v>78</v>
      </c>
      <c r="C284" s="134" t="str">
        <f t="shared" si="10"/>
        <v>78</v>
      </c>
      <c r="D284" s="166" t="str">
        <f>IFERROR(VLOOKUP(C284,'2 出納簿(入力用)'!$C$5:$L$304,6,FALSE),"")</f>
        <v/>
      </c>
      <c r="E284" s="75" t="str">
        <f t="shared" si="11"/>
        <v/>
      </c>
    </row>
    <row r="285" spans="2:5" x14ac:dyDescent="0.4">
      <c r="B285" s="10">
        <v>79</v>
      </c>
      <c r="C285" s="134" t="str">
        <f t="shared" si="10"/>
        <v>79</v>
      </c>
      <c r="D285" s="166" t="str">
        <f>IFERROR(VLOOKUP(C285,'2 出納簿(入力用)'!$C$5:$L$304,6,FALSE),"")</f>
        <v/>
      </c>
      <c r="E285" s="75" t="str">
        <f t="shared" si="11"/>
        <v/>
      </c>
    </row>
    <row r="286" spans="2:5" x14ac:dyDescent="0.4">
      <c r="B286" s="10">
        <v>80</v>
      </c>
      <c r="C286" s="134" t="str">
        <f t="shared" si="10"/>
        <v>80</v>
      </c>
      <c r="D286" s="166" t="str">
        <f>IFERROR(VLOOKUP(C286,'2 出納簿(入力用)'!$C$5:$L$304,6,FALSE),"")</f>
        <v/>
      </c>
      <c r="E286" s="75" t="str">
        <f t="shared" si="11"/>
        <v/>
      </c>
    </row>
    <row r="287" spans="2:5" x14ac:dyDescent="0.4">
      <c r="B287" s="10">
        <v>81</v>
      </c>
      <c r="C287" s="134" t="str">
        <f t="shared" si="10"/>
        <v>81</v>
      </c>
      <c r="D287" s="166" t="str">
        <f>IFERROR(VLOOKUP(C287,'2 出納簿(入力用)'!$C$5:$L$304,6,FALSE),"")</f>
        <v/>
      </c>
      <c r="E287" s="75" t="str">
        <f t="shared" si="11"/>
        <v/>
      </c>
    </row>
    <row r="288" spans="2:5" x14ac:dyDescent="0.4">
      <c r="B288" s="10">
        <v>82</v>
      </c>
      <c r="C288" s="134" t="str">
        <f t="shared" si="10"/>
        <v>82</v>
      </c>
      <c r="D288" s="166" t="str">
        <f>IFERROR(VLOOKUP(C288,'2 出納簿(入力用)'!$C$5:$L$304,6,FALSE),"")</f>
        <v/>
      </c>
      <c r="E288" s="75" t="str">
        <f t="shared" si="11"/>
        <v/>
      </c>
    </row>
    <row r="289" spans="2:5" x14ac:dyDescent="0.4">
      <c r="B289" s="10">
        <v>83</v>
      </c>
      <c r="C289" s="134" t="str">
        <f t="shared" si="10"/>
        <v>83</v>
      </c>
      <c r="D289" s="166" t="str">
        <f>IFERROR(VLOOKUP(C289,'2 出納簿(入力用)'!$C$5:$L$304,6,FALSE),"")</f>
        <v/>
      </c>
      <c r="E289" s="75" t="str">
        <f t="shared" si="11"/>
        <v/>
      </c>
    </row>
    <row r="290" spans="2:5" x14ac:dyDescent="0.4">
      <c r="B290" s="10">
        <v>84</v>
      </c>
      <c r="C290" s="134" t="str">
        <f t="shared" si="10"/>
        <v>84</v>
      </c>
      <c r="D290" s="166" t="str">
        <f>IFERROR(VLOOKUP(C290,'2 出納簿(入力用)'!$C$5:$L$304,6,FALSE),"")</f>
        <v/>
      </c>
      <c r="E290" s="75" t="str">
        <f t="shared" si="11"/>
        <v/>
      </c>
    </row>
    <row r="291" spans="2:5" x14ac:dyDescent="0.4">
      <c r="B291" s="10">
        <v>85</v>
      </c>
      <c r="C291" s="134" t="str">
        <f t="shared" si="10"/>
        <v>85</v>
      </c>
      <c r="D291" s="166" t="str">
        <f>IFERROR(VLOOKUP(C291,'2 出納簿(入力用)'!$C$5:$L$304,6,FALSE),"")</f>
        <v/>
      </c>
      <c r="E291" s="75" t="str">
        <f t="shared" si="11"/>
        <v/>
      </c>
    </row>
    <row r="292" spans="2:5" x14ac:dyDescent="0.4">
      <c r="B292" s="10">
        <v>86</v>
      </c>
      <c r="C292" s="134" t="str">
        <f t="shared" si="10"/>
        <v>86</v>
      </c>
      <c r="D292" s="166" t="str">
        <f>IFERROR(VLOOKUP(C292,'2 出納簿(入力用)'!$C$5:$L$304,6,FALSE),"")</f>
        <v/>
      </c>
      <c r="E292" s="75" t="str">
        <f t="shared" si="11"/>
        <v/>
      </c>
    </row>
    <row r="293" spans="2:5" x14ac:dyDescent="0.4">
      <c r="B293" s="10">
        <v>87</v>
      </c>
      <c r="C293" s="134" t="str">
        <f t="shared" si="10"/>
        <v>87</v>
      </c>
      <c r="D293" s="166" t="str">
        <f>IFERROR(VLOOKUP(C293,'2 出納簿(入力用)'!$C$5:$L$304,6,FALSE),"")</f>
        <v/>
      </c>
      <c r="E293" s="75" t="str">
        <f t="shared" si="11"/>
        <v/>
      </c>
    </row>
    <row r="294" spans="2:5" x14ac:dyDescent="0.4">
      <c r="B294" s="10">
        <v>88</v>
      </c>
      <c r="C294" s="134" t="str">
        <f t="shared" si="10"/>
        <v>88</v>
      </c>
      <c r="D294" s="166" t="str">
        <f>IFERROR(VLOOKUP(C294,'2 出納簿(入力用)'!$C$5:$L$304,6,FALSE),"")</f>
        <v/>
      </c>
      <c r="E294" s="75" t="str">
        <f t="shared" si="11"/>
        <v/>
      </c>
    </row>
    <row r="295" spans="2:5" x14ac:dyDescent="0.4">
      <c r="B295" s="10">
        <v>89</v>
      </c>
      <c r="C295" s="134" t="str">
        <f t="shared" si="10"/>
        <v>89</v>
      </c>
      <c r="D295" s="166" t="str">
        <f>IFERROR(VLOOKUP(C295,'2 出納簿(入力用)'!$C$5:$L$304,6,FALSE),"")</f>
        <v/>
      </c>
      <c r="E295" s="75" t="str">
        <f t="shared" si="11"/>
        <v/>
      </c>
    </row>
    <row r="296" spans="2:5" x14ac:dyDescent="0.4">
      <c r="B296" s="10">
        <v>90</v>
      </c>
      <c r="C296" s="134" t="str">
        <f t="shared" si="10"/>
        <v>90</v>
      </c>
      <c r="D296" s="166" t="str">
        <f>IFERROR(VLOOKUP(C296,'2 出納簿(入力用)'!$C$5:$L$304,6,FALSE),"")</f>
        <v/>
      </c>
      <c r="E296" s="75" t="str">
        <f t="shared" si="11"/>
        <v/>
      </c>
    </row>
    <row r="297" spans="2:5" x14ac:dyDescent="0.4">
      <c r="B297" s="10">
        <v>91</v>
      </c>
      <c r="C297" s="134" t="str">
        <f t="shared" si="10"/>
        <v>91</v>
      </c>
      <c r="D297" s="166" t="str">
        <f>IFERROR(VLOOKUP(C297,'2 出納簿(入力用)'!$C$5:$L$304,6,FALSE),"")</f>
        <v/>
      </c>
      <c r="E297" s="75" t="str">
        <f t="shared" si="11"/>
        <v/>
      </c>
    </row>
    <row r="298" spans="2:5" x14ac:dyDescent="0.4">
      <c r="B298" s="10">
        <v>92</v>
      </c>
      <c r="C298" s="134" t="str">
        <f t="shared" si="10"/>
        <v>92</v>
      </c>
      <c r="D298" s="166" t="str">
        <f>IFERROR(VLOOKUP(C298,'2 出納簿(入力用)'!$C$5:$L$304,6,FALSE),"")</f>
        <v/>
      </c>
      <c r="E298" s="75" t="str">
        <f t="shared" si="11"/>
        <v/>
      </c>
    </row>
    <row r="299" spans="2:5" x14ac:dyDescent="0.4">
      <c r="B299" s="10">
        <v>93</v>
      </c>
      <c r="C299" s="134" t="str">
        <f t="shared" si="10"/>
        <v>93</v>
      </c>
      <c r="D299" s="166" t="str">
        <f>IFERROR(VLOOKUP(C299,'2 出納簿(入力用)'!$C$5:$L$304,6,FALSE),"")</f>
        <v/>
      </c>
      <c r="E299" s="75" t="str">
        <f t="shared" si="11"/>
        <v/>
      </c>
    </row>
    <row r="300" spans="2:5" x14ac:dyDescent="0.4">
      <c r="B300" s="10">
        <v>94</v>
      </c>
      <c r="C300" s="134" t="str">
        <f t="shared" si="10"/>
        <v>94</v>
      </c>
      <c r="D300" s="166" t="str">
        <f>IFERROR(VLOOKUP(C300,'2 出納簿(入力用)'!$C$5:$L$304,6,FALSE),"")</f>
        <v/>
      </c>
      <c r="E300" s="75" t="str">
        <f t="shared" si="11"/>
        <v/>
      </c>
    </row>
    <row r="301" spans="2:5" x14ac:dyDescent="0.4">
      <c r="B301" s="10">
        <v>95</v>
      </c>
      <c r="C301" s="134" t="str">
        <f t="shared" si="10"/>
        <v>95</v>
      </c>
      <c r="D301" s="166" t="str">
        <f>IFERROR(VLOOKUP(C301,'2 出納簿(入力用)'!$C$5:$L$304,6,FALSE),"")</f>
        <v/>
      </c>
      <c r="E301" s="75" t="str">
        <f t="shared" si="11"/>
        <v/>
      </c>
    </row>
    <row r="302" spans="2:5" x14ac:dyDescent="0.4">
      <c r="B302" s="10">
        <v>96</v>
      </c>
      <c r="C302" s="134" t="str">
        <f t="shared" si="10"/>
        <v>96</v>
      </c>
      <c r="D302" s="166" t="str">
        <f>IFERROR(VLOOKUP(C302,'2 出納簿(入力用)'!$C$5:$L$304,6,FALSE),"")</f>
        <v/>
      </c>
      <c r="E302" s="75" t="str">
        <f t="shared" si="11"/>
        <v/>
      </c>
    </row>
    <row r="303" spans="2:5" x14ac:dyDescent="0.4">
      <c r="B303" s="10">
        <v>97</v>
      </c>
      <c r="C303" s="134" t="str">
        <f t="shared" si="10"/>
        <v>97</v>
      </c>
      <c r="D303" s="166" t="str">
        <f>IFERROR(VLOOKUP(C303,'2 出納簿(入力用)'!$C$5:$L$304,6,FALSE),"")</f>
        <v/>
      </c>
      <c r="E303" s="75" t="str">
        <f t="shared" si="11"/>
        <v/>
      </c>
    </row>
    <row r="304" spans="2:5" x14ac:dyDescent="0.4">
      <c r="B304" s="10">
        <v>98</v>
      </c>
      <c r="C304" s="134" t="str">
        <f t="shared" si="10"/>
        <v>98</v>
      </c>
      <c r="D304" s="166" t="str">
        <f>IFERROR(VLOOKUP(C304,'2 出納簿(入力用)'!$C$5:$L$304,6,FALSE),"")</f>
        <v/>
      </c>
      <c r="E304" s="75" t="str">
        <f t="shared" si="11"/>
        <v/>
      </c>
    </row>
    <row r="305" spans="2:5" x14ac:dyDescent="0.4">
      <c r="B305" s="10">
        <v>99</v>
      </c>
      <c r="C305" s="134" t="str">
        <f t="shared" si="10"/>
        <v>99</v>
      </c>
      <c r="D305" s="166" t="str">
        <f>IFERROR(VLOOKUP(C305,'2 出納簿(入力用)'!$C$5:$L$304,6,FALSE),"")</f>
        <v/>
      </c>
      <c r="E305" s="75" t="str">
        <f t="shared" si="11"/>
        <v/>
      </c>
    </row>
    <row r="306" spans="2:5" ht="15" thickBot="1" x14ac:dyDescent="0.45">
      <c r="B306" s="62">
        <v>100</v>
      </c>
      <c r="C306" s="167" t="str">
        <f t="shared" si="10"/>
        <v>100</v>
      </c>
      <c r="D306" s="177" t="str">
        <f>IFERROR(VLOOKUP(C306,'2 出納簿(入力用)'!$C$5:$L$304,6,FALSE),"")</f>
        <v/>
      </c>
      <c r="E306" s="76" t="str">
        <f t="shared" si="11"/>
        <v/>
      </c>
    </row>
    <row r="307" spans="2:5" ht="15" thickTop="1" x14ac:dyDescent="0.4">
      <c r="B307" s="66">
        <v>1</v>
      </c>
      <c r="C307" s="169" t="str">
        <f>CONCATENATE(B307,$H$4)</f>
        <v>1</v>
      </c>
      <c r="D307" s="173" t="str">
        <f>IFERROR(VLOOKUP(C307,'2 出納簿(入力用)'!$C$5:$L$304,6,FALSE),"")</f>
        <v/>
      </c>
      <c r="E307" s="81" t="str">
        <f>D307</f>
        <v/>
      </c>
    </row>
    <row r="308" spans="2:5" x14ac:dyDescent="0.4">
      <c r="B308" s="64">
        <v>2</v>
      </c>
      <c r="C308" s="171" t="str">
        <f t="shared" ref="C308:C371" si="12">CONCATENATE(B308,$H$4)</f>
        <v>2</v>
      </c>
      <c r="D308" s="170" t="str">
        <f>IFERROR(VLOOKUP(C308,'2 出納簿(入力用)'!$C$5:$L$304,6,FALSE),"")</f>
        <v/>
      </c>
      <c r="E308" s="78" t="str">
        <f>IFERROR(E307+D308,"")</f>
        <v/>
      </c>
    </row>
    <row r="309" spans="2:5" x14ac:dyDescent="0.4">
      <c r="B309" s="64">
        <v>3</v>
      </c>
      <c r="C309" s="171" t="str">
        <f t="shared" si="12"/>
        <v>3</v>
      </c>
      <c r="D309" s="170" t="str">
        <f>IFERROR(VLOOKUP(C309,'2 出納簿(入力用)'!$C$5:$L$304,6,FALSE),"")</f>
        <v/>
      </c>
      <c r="E309" s="78" t="str">
        <f t="shared" ref="E309:E372" si="13">IFERROR(E308+D309,"")</f>
        <v/>
      </c>
    </row>
    <row r="310" spans="2:5" x14ac:dyDescent="0.4">
      <c r="B310" s="64">
        <v>4</v>
      </c>
      <c r="C310" s="171" t="str">
        <f t="shared" si="12"/>
        <v>4</v>
      </c>
      <c r="D310" s="170" t="str">
        <f>IFERROR(VLOOKUP(C310,'2 出納簿(入力用)'!$C$5:$L$304,6,FALSE),"")</f>
        <v/>
      </c>
      <c r="E310" s="78" t="str">
        <f t="shared" si="13"/>
        <v/>
      </c>
    </row>
    <row r="311" spans="2:5" x14ac:dyDescent="0.4">
      <c r="B311" s="64">
        <v>5</v>
      </c>
      <c r="C311" s="171" t="str">
        <f t="shared" si="12"/>
        <v>5</v>
      </c>
      <c r="D311" s="170" t="str">
        <f>IFERROR(VLOOKUP(C311,'2 出納簿(入力用)'!$C$5:$L$304,6,FALSE),"")</f>
        <v/>
      </c>
      <c r="E311" s="78" t="str">
        <f t="shared" si="13"/>
        <v/>
      </c>
    </row>
    <row r="312" spans="2:5" x14ac:dyDescent="0.4">
      <c r="B312" s="64">
        <v>6</v>
      </c>
      <c r="C312" s="171" t="str">
        <f t="shared" si="12"/>
        <v>6</v>
      </c>
      <c r="D312" s="170" t="str">
        <f>IFERROR(VLOOKUP(C312,'2 出納簿(入力用)'!$C$5:$L$304,6,FALSE),"")</f>
        <v/>
      </c>
      <c r="E312" s="78" t="str">
        <f t="shared" si="13"/>
        <v/>
      </c>
    </row>
    <row r="313" spans="2:5" x14ac:dyDescent="0.4">
      <c r="B313" s="64">
        <v>7</v>
      </c>
      <c r="C313" s="171" t="str">
        <f t="shared" si="12"/>
        <v>7</v>
      </c>
      <c r="D313" s="170" t="str">
        <f>IFERROR(VLOOKUP(C313,'2 出納簿(入力用)'!$C$5:$L$304,6,FALSE),"")</f>
        <v/>
      </c>
      <c r="E313" s="78" t="str">
        <f t="shared" si="13"/>
        <v/>
      </c>
    </row>
    <row r="314" spans="2:5" x14ac:dyDescent="0.4">
      <c r="B314" s="64">
        <v>8</v>
      </c>
      <c r="C314" s="171" t="str">
        <f t="shared" si="12"/>
        <v>8</v>
      </c>
      <c r="D314" s="170" t="str">
        <f>IFERROR(VLOOKUP(C314,'2 出納簿(入力用)'!$C$5:$L$304,6,FALSE),"")</f>
        <v/>
      </c>
      <c r="E314" s="78" t="str">
        <f t="shared" si="13"/>
        <v/>
      </c>
    </row>
    <row r="315" spans="2:5" x14ac:dyDescent="0.4">
      <c r="B315" s="64">
        <v>9</v>
      </c>
      <c r="C315" s="171" t="str">
        <f t="shared" si="12"/>
        <v>9</v>
      </c>
      <c r="D315" s="170" t="str">
        <f>IFERROR(VLOOKUP(C315,'2 出納簿(入力用)'!$C$5:$L$304,6,FALSE),"")</f>
        <v/>
      </c>
      <c r="E315" s="78" t="str">
        <f t="shared" si="13"/>
        <v/>
      </c>
    </row>
    <row r="316" spans="2:5" x14ac:dyDescent="0.4">
      <c r="B316" s="64">
        <v>10</v>
      </c>
      <c r="C316" s="171" t="str">
        <f t="shared" si="12"/>
        <v>10</v>
      </c>
      <c r="D316" s="170" t="str">
        <f>IFERROR(VLOOKUP(C316,'2 出納簿(入力用)'!$C$5:$L$304,6,FALSE),"")</f>
        <v/>
      </c>
      <c r="E316" s="78" t="str">
        <f t="shared" si="13"/>
        <v/>
      </c>
    </row>
    <row r="317" spans="2:5" x14ac:dyDescent="0.4">
      <c r="B317" s="64">
        <v>11</v>
      </c>
      <c r="C317" s="171" t="str">
        <f t="shared" si="12"/>
        <v>11</v>
      </c>
      <c r="D317" s="170" t="str">
        <f>IFERROR(VLOOKUP(C317,'2 出納簿(入力用)'!$C$5:$L$304,6,FALSE),"")</f>
        <v/>
      </c>
      <c r="E317" s="78" t="str">
        <f t="shared" si="13"/>
        <v/>
      </c>
    </row>
    <row r="318" spans="2:5" x14ac:dyDescent="0.4">
      <c r="B318" s="64">
        <v>12</v>
      </c>
      <c r="C318" s="171" t="str">
        <f t="shared" si="12"/>
        <v>12</v>
      </c>
      <c r="D318" s="170" t="str">
        <f>IFERROR(VLOOKUP(C318,'2 出納簿(入力用)'!$C$5:$L$304,6,FALSE),"")</f>
        <v/>
      </c>
      <c r="E318" s="78" t="str">
        <f t="shared" si="13"/>
        <v/>
      </c>
    </row>
    <row r="319" spans="2:5" x14ac:dyDescent="0.4">
      <c r="B319" s="64">
        <v>13</v>
      </c>
      <c r="C319" s="171" t="str">
        <f t="shared" si="12"/>
        <v>13</v>
      </c>
      <c r="D319" s="170" t="str">
        <f>IFERROR(VLOOKUP(C319,'2 出納簿(入力用)'!$C$5:$L$304,6,FALSE),"")</f>
        <v/>
      </c>
      <c r="E319" s="78" t="str">
        <f t="shared" si="13"/>
        <v/>
      </c>
    </row>
    <row r="320" spans="2:5" x14ac:dyDescent="0.4">
      <c r="B320" s="64">
        <v>14</v>
      </c>
      <c r="C320" s="171" t="str">
        <f t="shared" si="12"/>
        <v>14</v>
      </c>
      <c r="D320" s="170" t="str">
        <f>IFERROR(VLOOKUP(C320,'2 出納簿(入力用)'!$C$5:$L$304,6,FALSE),"")</f>
        <v/>
      </c>
      <c r="E320" s="78" t="str">
        <f t="shared" si="13"/>
        <v/>
      </c>
    </row>
    <row r="321" spans="2:5" x14ac:dyDescent="0.4">
      <c r="B321" s="64">
        <v>15</v>
      </c>
      <c r="C321" s="171" t="str">
        <f t="shared" si="12"/>
        <v>15</v>
      </c>
      <c r="D321" s="170" t="str">
        <f>IFERROR(VLOOKUP(C321,'2 出納簿(入力用)'!$C$5:$L$304,6,FALSE),"")</f>
        <v/>
      </c>
      <c r="E321" s="78" t="str">
        <f t="shared" si="13"/>
        <v/>
      </c>
    </row>
    <row r="322" spans="2:5" x14ac:dyDescent="0.4">
      <c r="B322" s="64">
        <v>16</v>
      </c>
      <c r="C322" s="171" t="str">
        <f t="shared" si="12"/>
        <v>16</v>
      </c>
      <c r="D322" s="170" t="str">
        <f>IFERROR(VLOOKUP(C322,'2 出納簿(入力用)'!$C$5:$L$304,6,FALSE),"")</f>
        <v/>
      </c>
      <c r="E322" s="78" t="str">
        <f t="shared" si="13"/>
        <v/>
      </c>
    </row>
    <row r="323" spans="2:5" x14ac:dyDescent="0.4">
      <c r="B323" s="64">
        <v>17</v>
      </c>
      <c r="C323" s="171" t="str">
        <f t="shared" si="12"/>
        <v>17</v>
      </c>
      <c r="D323" s="170" t="str">
        <f>IFERROR(VLOOKUP(C323,'2 出納簿(入力用)'!$C$5:$L$304,6,FALSE),"")</f>
        <v/>
      </c>
      <c r="E323" s="78" t="str">
        <f t="shared" si="13"/>
        <v/>
      </c>
    </row>
    <row r="324" spans="2:5" x14ac:dyDescent="0.4">
      <c r="B324" s="64">
        <v>18</v>
      </c>
      <c r="C324" s="171" t="str">
        <f t="shared" si="12"/>
        <v>18</v>
      </c>
      <c r="D324" s="170" t="str">
        <f>IFERROR(VLOOKUP(C324,'2 出納簿(入力用)'!$C$5:$L$304,6,FALSE),"")</f>
        <v/>
      </c>
      <c r="E324" s="78" t="str">
        <f t="shared" si="13"/>
        <v/>
      </c>
    </row>
    <row r="325" spans="2:5" x14ac:dyDescent="0.4">
      <c r="B325" s="64">
        <v>19</v>
      </c>
      <c r="C325" s="171" t="str">
        <f t="shared" si="12"/>
        <v>19</v>
      </c>
      <c r="D325" s="170" t="str">
        <f>IFERROR(VLOOKUP(C325,'2 出納簿(入力用)'!$C$5:$L$304,6,FALSE),"")</f>
        <v/>
      </c>
      <c r="E325" s="78" t="str">
        <f t="shared" si="13"/>
        <v/>
      </c>
    </row>
    <row r="326" spans="2:5" x14ac:dyDescent="0.4">
      <c r="B326" s="64">
        <v>20</v>
      </c>
      <c r="C326" s="171" t="str">
        <f t="shared" si="12"/>
        <v>20</v>
      </c>
      <c r="D326" s="170" t="str">
        <f>IFERROR(VLOOKUP(C326,'2 出納簿(入力用)'!$C$5:$L$304,6,FALSE),"")</f>
        <v/>
      </c>
      <c r="E326" s="78" t="str">
        <f t="shared" si="13"/>
        <v/>
      </c>
    </row>
    <row r="327" spans="2:5" x14ac:dyDescent="0.4">
      <c r="B327" s="64">
        <v>21</v>
      </c>
      <c r="C327" s="171" t="str">
        <f t="shared" si="12"/>
        <v>21</v>
      </c>
      <c r="D327" s="170" t="str">
        <f>IFERROR(VLOOKUP(C327,'2 出納簿(入力用)'!$C$5:$L$304,6,FALSE),"")</f>
        <v/>
      </c>
      <c r="E327" s="78" t="str">
        <f t="shared" si="13"/>
        <v/>
      </c>
    </row>
    <row r="328" spans="2:5" x14ac:dyDescent="0.4">
      <c r="B328" s="64">
        <v>22</v>
      </c>
      <c r="C328" s="171" t="str">
        <f t="shared" si="12"/>
        <v>22</v>
      </c>
      <c r="D328" s="170" t="str">
        <f>IFERROR(VLOOKUP(C328,'2 出納簿(入力用)'!$C$5:$L$304,6,FALSE),"")</f>
        <v/>
      </c>
      <c r="E328" s="78" t="str">
        <f t="shared" si="13"/>
        <v/>
      </c>
    </row>
    <row r="329" spans="2:5" x14ac:dyDescent="0.4">
      <c r="B329" s="64">
        <v>23</v>
      </c>
      <c r="C329" s="171" t="str">
        <f t="shared" si="12"/>
        <v>23</v>
      </c>
      <c r="D329" s="170" t="str">
        <f>IFERROR(VLOOKUP(C329,'2 出納簿(入力用)'!$C$5:$L$304,6,FALSE),"")</f>
        <v/>
      </c>
      <c r="E329" s="78" t="str">
        <f t="shared" si="13"/>
        <v/>
      </c>
    </row>
    <row r="330" spans="2:5" x14ac:dyDescent="0.4">
      <c r="B330" s="64">
        <v>24</v>
      </c>
      <c r="C330" s="171" t="str">
        <f t="shared" si="12"/>
        <v>24</v>
      </c>
      <c r="D330" s="170" t="str">
        <f>IFERROR(VLOOKUP(C330,'2 出納簿(入力用)'!$C$5:$L$304,6,FALSE),"")</f>
        <v/>
      </c>
      <c r="E330" s="78" t="str">
        <f t="shared" si="13"/>
        <v/>
      </c>
    </row>
    <row r="331" spans="2:5" x14ac:dyDescent="0.4">
      <c r="B331" s="64">
        <v>25</v>
      </c>
      <c r="C331" s="171" t="str">
        <f t="shared" si="12"/>
        <v>25</v>
      </c>
      <c r="D331" s="170" t="str">
        <f>IFERROR(VLOOKUP(C331,'2 出納簿(入力用)'!$C$5:$L$304,6,FALSE),"")</f>
        <v/>
      </c>
      <c r="E331" s="78" t="str">
        <f t="shared" si="13"/>
        <v/>
      </c>
    </row>
    <row r="332" spans="2:5" x14ac:dyDescent="0.4">
      <c r="B332" s="64">
        <v>26</v>
      </c>
      <c r="C332" s="171" t="str">
        <f t="shared" si="12"/>
        <v>26</v>
      </c>
      <c r="D332" s="170" t="str">
        <f>IFERROR(VLOOKUP(C332,'2 出納簿(入力用)'!$C$5:$L$304,6,FALSE),"")</f>
        <v/>
      </c>
      <c r="E332" s="78" t="str">
        <f t="shared" si="13"/>
        <v/>
      </c>
    </row>
    <row r="333" spans="2:5" x14ac:dyDescent="0.4">
      <c r="B333" s="64">
        <v>27</v>
      </c>
      <c r="C333" s="171" t="str">
        <f t="shared" si="12"/>
        <v>27</v>
      </c>
      <c r="D333" s="170" t="str">
        <f>IFERROR(VLOOKUP(C333,'2 出納簿(入力用)'!$C$5:$L$304,6,FALSE),"")</f>
        <v/>
      </c>
      <c r="E333" s="78" t="str">
        <f t="shared" si="13"/>
        <v/>
      </c>
    </row>
    <row r="334" spans="2:5" x14ac:dyDescent="0.4">
      <c r="B334" s="64">
        <v>28</v>
      </c>
      <c r="C334" s="171" t="str">
        <f t="shared" si="12"/>
        <v>28</v>
      </c>
      <c r="D334" s="170" t="str">
        <f>IFERROR(VLOOKUP(C334,'2 出納簿(入力用)'!$C$5:$L$304,6,FALSE),"")</f>
        <v/>
      </c>
      <c r="E334" s="78" t="str">
        <f t="shared" si="13"/>
        <v/>
      </c>
    </row>
    <row r="335" spans="2:5" x14ac:dyDescent="0.4">
      <c r="B335" s="64">
        <v>29</v>
      </c>
      <c r="C335" s="171" t="str">
        <f t="shared" si="12"/>
        <v>29</v>
      </c>
      <c r="D335" s="170" t="str">
        <f>IFERROR(VLOOKUP(C335,'2 出納簿(入力用)'!$C$5:$L$304,6,FALSE),"")</f>
        <v/>
      </c>
      <c r="E335" s="78" t="str">
        <f t="shared" si="13"/>
        <v/>
      </c>
    </row>
    <row r="336" spans="2:5" x14ac:dyDescent="0.4">
      <c r="B336" s="64">
        <v>30</v>
      </c>
      <c r="C336" s="171" t="str">
        <f t="shared" si="12"/>
        <v>30</v>
      </c>
      <c r="D336" s="170" t="str">
        <f>IFERROR(VLOOKUP(C336,'2 出納簿(入力用)'!$C$5:$L$304,6,FALSE),"")</f>
        <v/>
      </c>
      <c r="E336" s="78" t="str">
        <f t="shared" si="13"/>
        <v/>
      </c>
    </row>
    <row r="337" spans="2:5" x14ac:dyDescent="0.4">
      <c r="B337" s="64">
        <v>31</v>
      </c>
      <c r="C337" s="171" t="str">
        <f t="shared" si="12"/>
        <v>31</v>
      </c>
      <c r="D337" s="170" t="str">
        <f>IFERROR(VLOOKUP(C337,'2 出納簿(入力用)'!$C$5:$L$304,6,FALSE),"")</f>
        <v/>
      </c>
      <c r="E337" s="78" t="str">
        <f t="shared" si="13"/>
        <v/>
      </c>
    </row>
    <row r="338" spans="2:5" x14ac:dyDescent="0.4">
      <c r="B338" s="64">
        <v>32</v>
      </c>
      <c r="C338" s="171" t="str">
        <f t="shared" si="12"/>
        <v>32</v>
      </c>
      <c r="D338" s="170" t="str">
        <f>IFERROR(VLOOKUP(C338,'2 出納簿(入力用)'!$C$5:$L$304,6,FALSE),"")</f>
        <v/>
      </c>
      <c r="E338" s="78" t="str">
        <f t="shared" si="13"/>
        <v/>
      </c>
    </row>
    <row r="339" spans="2:5" x14ac:dyDescent="0.4">
      <c r="B339" s="64">
        <v>33</v>
      </c>
      <c r="C339" s="171" t="str">
        <f t="shared" si="12"/>
        <v>33</v>
      </c>
      <c r="D339" s="170" t="str">
        <f>IFERROR(VLOOKUP(C339,'2 出納簿(入力用)'!$C$5:$L$304,6,FALSE),"")</f>
        <v/>
      </c>
      <c r="E339" s="78" t="str">
        <f t="shared" si="13"/>
        <v/>
      </c>
    </row>
    <row r="340" spans="2:5" x14ac:dyDescent="0.4">
      <c r="B340" s="64">
        <v>34</v>
      </c>
      <c r="C340" s="171" t="str">
        <f t="shared" si="12"/>
        <v>34</v>
      </c>
      <c r="D340" s="170" t="str">
        <f>IFERROR(VLOOKUP(C340,'2 出納簿(入力用)'!$C$5:$L$304,6,FALSE),"")</f>
        <v/>
      </c>
      <c r="E340" s="78" t="str">
        <f t="shared" si="13"/>
        <v/>
      </c>
    </row>
    <row r="341" spans="2:5" x14ac:dyDescent="0.4">
      <c r="B341" s="64">
        <v>35</v>
      </c>
      <c r="C341" s="171" t="str">
        <f t="shared" si="12"/>
        <v>35</v>
      </c>
      <c r="D341" s="170" t="str">
        <f>IFERROR(VLOOKUP(C341,'2 出納簿(入力用)'!$C$5:$L$304,6,FALSE),"")</f>
        <v/>
      </c>
      <c r="E341" s="78" t="str">
        <f t="shared" si="13"/>
        <v/>
      </c>
    </row>
    <row r="342" spans="2:5" x14ac:dyDescent="0.4">
      <c r="B342" s="64">
        <v>36</v>
      </c>
      <c r="C342" s="171" t="str">
        <f t="shared" si="12"/>
        <v>36</v>
      </c>
      <c r="D342" s="170" t="str">
        <f>IFERROR(VLOOKUP(C342,'2 出納簿(入力用)'!$C$5:$L$304,6,FALSE),"")</f>
        <v/>
      </c>
      <c r="E342" s="78" t="str">
        <f t="shared" si="13"/>
        <v/>
      </c>
    </row>
    <row r="343" spans="2:5" x14ac:dyDescent="0.4">
      <c r="B343" s="64">
        <v>37</v>
      </c>
      <c r="C343" s="171" t="str">
        <f t="shared" si="12"/>
        <v>37</v>
      </c>
      <c r="D343" s="170" t="str">
        <f>IFERROR(VLOOKUP(C343,'2 出納簿(入力用)'!$C$5:$L$304,6,FALSE),"")</f>
        <v/>
      </c>
      <c r="E343" s="78" t="str">
        <f t="shared" si="13"/>
        <v/>
      </c>
    </row>
    <row r="344" spans="2:5" x14ac:dyDescent="0.4">
      <c r="B344" s="64">
        <v>38</v>
      </c>
      <c r="C344" s="171" t="str">
        <f t="shared" si="12"/>
        <v>38</v>
      </c>
      <c r="D344" s="170" t="str">
        <f>IFERROR(VLOOKUP(C344,'2 出納簿(入力用)'!$C$5:$L$304,6,FALSE),"")</f>
        <v/>
      </c>
      <c r="E344" s="78" t="str">
        <f t="shared" si="13"/>
        <v/>
      </c>
    </row>
    <row r="345" spans="2:5" x14ac:dyDescent="0.4">
      <c r="B345" s="64">
        <v>39</v>
      </c>
      <c r="C345" s="171" t="str">
        <f t="shared" si="12"/>
        <v>39</v>
      </c>
      <c r="D345" s="170" t="str">
        <f>IFERROR(VLOOKUP(C345,'2 出納簿(入力用)'!$C$5:$L$304,6,FALSE),"")</f>
        <v/>
      </c>
      <c r="E345" s="78" t="str">
        <f t="shared" si="13"/>
        <v/>
      </c>
    </row>
    <row r="346" spans="2:5" x14ac:dyDescent="0.4">
      <c r="B346" s="64">
        <v>40</v>
      </c>
      <c r="C346" s="171" t="str">
        <f t="shared" si="12"/>
        <v>40</v>
      </c>
      <c r="D346" s="170" t="str">
        <f>IFERROR(VLOOKUP(C346,'2 出納簿(入力用)'!$C$5:$L$304,6,FALSE),"")</f>
        <v/>
      </c>
      <c r="E346" s="78" t="str">
        <f t="shared" si="13"/>
        <v/>
      </c>
    </row>
    <row r="347" spans="2:5" x14ac:dyDescent="0.4">
      <c r="B347" s="64">
        <v>41</v>
      </c>
      <c r="C347" s="171" t="str">
        <f t="shared" si="12"/>
        <v>41</v>
      </c>
      <c r="D347" s="170" t="str">
        <f>IFERROR(VLOOKUP(C347,'2 出納簿(入力用)'!$C$5:$L$304,6,FALSE),"")</f>
        <v/>
      </c>
      <c r="E347" s="78" t="str">
        <f t="shared" si="13"/>
        <v/>
      </c>
    </row>
    <row r="348" spans="2:5" x14ac:dyDescent="0.4">
      <c r="B348" s="64">
        <v>42</v>
      </c>
      <c r="C348" s="171" t="str">
        <f t="shared" si="12"/>
        <v>42</v>
      </c>
      <c r="D348" s="170" t="str">
        <f>IFERROR(VLOOKUP(C348,'2 出納簿(入力用)'!$C$5:$L$304,6,FALSE),"")</f>
        <v/>
      </c>
      <c r="E348" s="78" t="str">
        <f t="shared" si="13"/>
        <v/>
      </c>
    </row>
    <row r="349" spans="2:5" x14ac:dyDescent="0.4">
      <c r="B349" s="64">
        <v>43</v>
      </c>
      <c r="C349" s="171" t="str">
        <f t="shared" si="12"/>
        <v>43</v>
      </c>
      <c r="D349" s="170" t="str">
        <f>IFERROR(VLOOKUP(C349,'2 出納簿(入力用)'!$C$5:$L$304,6,FALSE),"")</f>
        <v/>
      </c>
      <c r="E349" s="78" t="str">
        <f t="shared" si="13"/>
        <v/>
      </c>
    </row>
    <row r="350" spans="2:5" x14ac:dyDescent="0.4">
      <c r="B350" s="64">
        <v>44</v>
      </c>
      <c r="C350" s="171" t="str">
        <f t="shared" si="12"/>
        <v>44</v>
      </c>
      <c r="D350" s="170" t="str">
        <f>IFERROR(VLOOKUP(C350,'2 出納簿(入力用)'!$C$5:$L$304,6,FALSE),"")</f>
        <v/>
      </c>
      <c r="E350" s="78" t="str">
        <f t="shared" si="13"/>
        <v/>
      </c>
    </row>
    <row r="351" spans="2:5" x14ac:dyDescent="0.4">
      <c r="B351" s="64">
        <v>45</v>
      </c>
      <c r="C351" s="171" t="str">
        <f t="shared" si="12"/>
        <v>45</v>
      </c>
      <c r="D351" s="170" t="str">
        <f>IFERROR(VLOOKUP(C351,'2 出納簿(入力用)'!$C$5:$L$304,6,FALSE),"")</f>
        <v/>
      </c>
      <c r="E351" s="78" t="str">
        <f t="shared" si="13"/>
        <v/>
      </c>
    </row>
    <row r="352" spans="2:5" x14ac:dyDescent="0.4">
      <c r="B352" s="64">
        <v>46</v>
      </c>
      <c r="C352" s="171" t="str">
        <f t="shared" si="12"/>
        <v>46</v>
      </c>
      <c r="D352" s="170" t="str">
        <f>IFERROR(VLOOKUP(C352,'2 出納簿(入力用)'!$C$5:$L$304,6,FALSE),"")</f>
        <v/>
      </c>
      <c r="E352" s="78" t="str">
        <f t="shared" si="13"/>
        <v/>
      </c>
    </row>
    <row r="353" spans="2:5" x14ac:dyDescent="0.4">
      <c r="B353" s="64">
        <v>47</v>
      </c>
      <c r="C353" s="171" t="str">
        <f t="shared" si="12"/>
        <v>47</v>
      </c>
      <c r="D353" s="170" t="str">
        <f>IFERROR(VLOOKUP(C353,'2 出納簿(入力用)'!$C$5:$L$304,6,FALSE),"")</f>
        <v/>
      </c>
      <c r="E353" s="78" t="str">
        <f t="shared" si="13"/>
        <v/>
      </c>
    </row>
    <row r="354" spans="2:5" x14ac:dyDescent="0.4">
      <c r="B354" s="64">
        <v>48</v>
      </c>
      <c r="C354" s="171" t="str">
        <f t="shared" si="12"/>
        <v>48</v>
      </c>
      <c r="D354" s="170" t="str">
        <f>IFERROR(VLOOKUP(C354,'2 出納簿(入力用)'!$C$5:$L$304,6,FALSE),"")</f>
        <v/>
      </c>
      <c r="E354" s="78" t="str">
        <f t="shared" si="13"/>
        <v/>
      </c>
    </row>
    <row r="355" spans="2:5" x14ac:dyDescent="0.4">
      <c r="B355" s="64">
        <v>49</v>
      </c>
      <c r="C355" s="171" t="str">
        <f t="shared" si="12"/>
        <v>49</v>
      </c>
      <c r="D355" s="170" t="str">
        <f>IFERROR(VLOOKUP(C355,'2 出納簿(入力用)'!$C$5:$L$304,6,FALSE),"")</f>
        <v/>
      </c>
      <c r="E355" s="78" t="str">
        <f t="shared" si="13"/>
        <v/>
      </c>
    </row>
    <row r="356" spans="2:5" x14ac:dyDescent="0.4">
      <c r="B356" s="64">
        <v>50</v>
      </c>
      <c r="C356" s="171" t="str">
        <f t="shared" si="12"/>
        <v>50</v>
      </c>
      <c r="D356" s="170" t="str">
        <f>IFERROR(VLOOKUP(C356,'2 出納簿(入力用)'!$C$5:$L$304,6,FALSE),"")</f>
        <v/>
      </c>
      <c r="E356" s="78" t="str">
        <f t="shared" si="13"/>
        <v/>
      </c>
    </row>
    <row r="357" spans="2:5" x14ac:dyDescent="0.4">
      <c r="B357" s="64">
        <v>51</v>
      </c>
      <c r="C357" s="171" t="str">
        <f t="shared" si="12"/>
        <v>51</v>
      </c>
      <c r="D357" s="170" t="str">
        <f>IFERROR(VLOOKUP(C357,'2 出納簿(入力用)'!$C$5:$L$304,6,FALSE),"")</f>
        <v/>
      </c>
      <c r="E357" s="78" t="str">
        <f t="shared" si="13"/>
        <v/>
      </c>
    </row>
    <row r="358" spans="2:5" x14ac:dyDescent="0.4">
      <c r="B358" s="64">
        <v>52</v>
      </c>
      <c r="C358" s="171" t="str">
        <f t="shared" si="12"/>
        <v>52</v>
      </c>
      <c r="D358" s="170" t="str">
        <f>IFERROR(VLOOKUP(C358,'2 出納簿(入力用)'!$C$5:$L$304,6,FALSE),"")</f>
        <v/>
      </c>
      <c r="E358" s="78" t="str">
        <f t="shared" si="13"/>
        <v/>
      </c>
    </row>
    <row r="359" spans="2:5" x14ac:dyDescent="0.4">
      <c r="B359" s="64">
        <v>53</v>
      </c>
      <c r="C359" s="171" t="str">
        <f t="shared" si="12"/>
        <v>53</v>
      </c>
      <c r="D359" s="170" t="str">
        <f>IFERROR(VLOOKUP(C359,'2 出納簿(入力用)'!$C$5:$L$304,6,FALSE),"")</f>
        <v/>
      </c>
      <c r="E359" s="78" t="str">
        <f t="shared" si="13"/>
        <v/>
      </c>
    </row>
    <row r="360" spans="2:5" x14ac:dyDescent="0.4">
      <c r="B360" s="64">
        <v>54</v>
      </c>
      <c r="C360" s="171" t="str">
        <f t="shared" si="12"/>
        <v>54</v>
      </c>
      <c r="D360" s="170" t="str">
        <f>IFERROR(VLOOKUP(C360,'2 出納簿(入力用)'!$C$5:$L$304,6,FALSE),"")</f>
        <v/>
      </c>
      <c r="E360" s="78" t="str">
        <f t="shared" si="13"/>
        <v/>
      </c>
    </row>
    <row r="361" spans="2:5" x14ac:dyDescent="0.4">
      <c r="B361" s="64">
        <v>55</v>
      </c>
      <c r="C361" s="171" t="str">
        <f t="shared" si="12"/>
        <v>55</v>
      </c>
      <c r="D361" s="170" t="str">
        <f>IFERROR(VLOOKUP(C361,'2 出納簿(入力用)'!$C$5:$L$304,6,FALSE),"")</f>
        <v/>
      </c>
      <c r="E361" s="78" t="str">
        <f t="shared" si="13"/>
        <v/>
      </c>
    </row>
    <row r="362" spans="2:5" x14ac:dyDescent="0.4">
      <c r="B362" s="64">
        <v>56</v>
      </c>
      <c r="C362" s="171" t="str">
        <f t="shared" si="12"/>
        <v>56</v>
      </c>
      <c r="D362" s="170" t="str">
        <f>IFERROR(VLOOKUP(C362,'2 出納簿(入力用)'!$C$5:$L$304,6,FALSE),"")</f>
        <v/>
      </c>
      <c r="E362" s="78" t="str">
        <f t="shared" si="13"/>
        <v/>
      </c>
    </row>
    <row r="363" spans="2:5" x14ac:dyDescent="0.4">
      <c r="B363" s="64">
        <v>57</v>
      </c>
      <c r="C363" s="171" t="str">
        <f t="shared" si="12"/>
        <v>57</v>
      </c>
      <c r="D363" s="170" t="str">
        <f>IFERROR(VLOOKUP(C363,'2 出納簿(入力用)'!$C$5:$L$304,6,FALSE),"")</f>
        <v/>
      </c>
      <c r="E363" s="78" t="str">
        <f t="shared" si="13"/>
        <v/>
      </c>
    </row>
    <row r="364" spans="2:5" x14ac:dyDescent="0.4">
      <c r="B364" s="64">
        <v>58</v>
      </c>
      <c r="C364" s="171" t="str">
        <f t="shared" si="12"/>
        <v>58</v>
      </c>
      <c r="D364" s="170" t="str">
        <f>IFERROR(VLOOKUP(C364,'2 出納簿(入力用)'!$C$5:$L$304,6,FALSE),"")</f>
        <v/>
      </c>
      <c r="E364" s="78" t="str">
        <f t="shared" si="13"/>
        <v/>
      </c>
    </row>
    <row r="365" spans="2:5" x14ac:dyDescent="0.4">
      <c r="B365" s="64">
        <v>59</v>
      </c>
      <c r="C365" s="171" t="str">
        <f t="shared" si="12"/>
        <v>59</v>
      </c>
      <c r="D365" s="170" t="str">
        <f>IFERROR(VLOOKUP(C365,'2 出納簿(入力用)'!$C$5:$L$304,6,FALSE),"")</f>
        <v/>
      </c>
      <c r="E365" s="78" t="str">
        <f t="shared" si="13"/>
        <v/>
      </c>
    </row>
    <row r="366" spans="2:5" x14ac:dyDescent="0.4">
      <c r="B366" s="64">
        <v>60</v>
      </c>
      <c r="C366" s="171" t="str">
        <f t="shared" si="12"/>
        <v>60</v>
      </c>
      <c r="D366" s="170" t="str">
        <f>IFERROR(VLOOKUP(C366,'2 出納簿(入力用)'!$C$5:$L$304,6,FALSE),"")</f>
        <v/>
      </c>
      <c r="E366" s="78" t="str">
        <f t="shared" si="13"/>
        <v/>
      </c>
    </row>
    <row r="367" spans="2:5" x14ac:dyDescent="0.4">
      <c r="B367" s="64">
        <v>61</v>
      </c>
      <c r="C367" s="171" t="str">
        <f t="shared" si="12"/>
        <v>61</v>
      </c>
      <c r="D367" s="170" t="str">
        <f>IFERROR(VLOOKUP(C367,'2 出納簿(入力用)'!$C$5:$L$304,6,FALSE),"")</f>
        <v/>
      </c>
      <c r="E367" s="78" t="str">
        <f t="shared" si="13"/>
        <v/>
      </c>
    </row>
    <row r="368" spans="2:5" x14ac:dyDescent="0.4">
      <c r="B368" s="64">
        <v>62</v>
      </c>
      <c r="C368" s="171" t="str">
        <f t="shared" si="12"/>
        <v>62</v>
      </c>
      <c r="D368" s="170" t="str">
        <f>IFERROR(VLOOKUP(C368,'2 出納簿(入力用)'!$C$5:$L$304,6,FALSE),"")</f>
        <v/>
      </c>
      <c r="E368" s="78" t="str">
        <f t="shared" si="13"/>
        <v/>
      </c>
    </row>
    <row r="369" spans="2:5" x14ac:dyDescent="0.4">
      <c r="B369" s="64">
        <v>63</v>
      </c>
      <c r="C369" s="171" t="str">
        <f t="shared" si="12"/>
        <v>63</v>
      </c>
      <c r="D369" s="170" t="str">
        <f>IFERROR(VLOOKUP(C369,'2 出納簿(入力用)'!$C$5:$L$304,6,FALSE),"")</f>
        <v/>
      </c>
      <c r="E369" s="78" t="str">
        <f t="shared" si="13"/>
        <v/>
      </c>
    </row>
    <row r="370" spans="2:5" x14ac:dyDescent="0.4">
      <c r="B370" s="64">
        <v>64</v>
      </c>
      <c r="C370" s="171" t="str">
        <f t="shared" si="12"/>
        <v>64</v>
      </c>
      <c r="D370" s="170" t="str">
        <f>IFERROR(VLOOKUP(C370,'2 出納簿(入力用)'!$C$5:$L$304,6,FALSE),"")</f>
        <v/>
      </c>
      <c r="E370" s="78" t="str">
        <f t="shared" si="13"/>
        <v/>
      </c>
    </row>
    <row r="371" spans="2:5" x14ac:dyDescent="0.4">
      <c r="B371" s="64">
        <v>65</v>
      </c>
      <c r="C371" s="171" t="str">
        <f t="shared" si="12"/>
        <v>65</v>
      </c>
      <c r="D371" s="170" t="str">
        <f>IFERROR(VLOOKUP(C371,'2 出納簿(入力用)'!$C$5:$L$304,6,FALSE),"")</f>
        <v/>
      </c>
      <c r="E371" s="78" t="str">
        <f t="shared" si="13"/>
        <v/>
      </c>
    </row>
    <row r="372" spans="2:5" x14ac:dyDescent="0.4">
      <c r="B372" s="64">
        <v>66</v>
      </c>
      <c r="C372" s="171" t="str">
        <f t="shared" ref="C372:C406" si="14">CONCATENATE(B372,$H$4)</f>
        <v>66</v>
      </c>
      <c r="D372" s="170" t="str">
        <f>IFERROR(VLOOKUP(C372,'2 出納簿(入力用)'!$C$5:$L$304,6,FALSE),"")</f>
        <v/>
      </c>
      <c r="E372" s="78" t="str">
        <f t="shared" si="13"/>
        <v/>
      </c>
    </row>
    <row r="373" spans="2:5" x14ac:dyDescent="0.4">
      <c r="B373" s="64">
        <v>67</v>
      </c>
      <c r="C373" s="171" t="str">
        <f t="shared" si="14"/>
        <v>67</v>
      </c>
      <c r="D373" s="170" t="str">
        <f>IFERROR(VLOOKUP(C373,'2 出納簿(入力用)'!$C$5:$L$304,6,FALSE),"")</f>
        <v/>
      </c>
      <c r="E373" s="78" t="str">
        <f t="shared" ref="E373:E406" si="15">IFERROR(E372+D373,"")</f>
        <v/>
      </c>
    </row>
    <row r="374" spans="2:5" x14ac:dyDescent="0.4">
      <c r="B374" s="64">
        <v>68</v>
      </c>
      <c r="C374" s="171" t="str">
        <f t="shared" si="14"/>
        <v>68</v>
      </c>
      <c r="D374" s="170" t="str">
        <f>IFERROR(VLOOKUP(C374,'2 出納簿(入力用)'!$C$5:$L$304,6,FALSE),"")</f>
        <v/>
      </c>
      <c r="E374" s="78" t="str">
        <f t="shared" si="15"/>
        <v/>
      </c>
    </row>
    <row r="375" spans="2:5" x14ac:dyDescent="0.4">
      <c r="B375" s="64">
        <v>69</v>
      </c>
      <c r="C375" s="171" t="str">
        <f t="shared" si="14"/>
        <v>69</v>
      </c>
      <c r="D375" s="170" t="str">
        <f>IFERROR(VLOOKUP(C375,'2 出納簿(入力用)'!$C$5:$L$304,6,FALSE),"")</f>
        <v/>
      </c>
      <c r="E375" s="78" t="str">
        <f t="shared" si="15"/>
        <v/>
      </c>
    </row>
    <row r="376" spans="2:5" x14ac:dyDescent="0.4">
      <c r="B376" s="64">
        <v>70</v>
      </c>
      <c r="C376" s="171" t="str">
        <f t="shared" si="14"/>
        <v>70</v>
      </c>
      <c r="D376" s="170" t="str">
        <f>IFERROR(VLOOKUP(C376,'2 出納簿(入力用)'!$C$5:$L$304,6,FALSE),"")</f>
        <v/>
      </c>
      <c r="E376" s="78" t="str">
        <f t="shared" si="15"/>
        <v/>
      </c>
    </row>
    <row r="377" spans="2:5" x14ac:dyDescent="0.4">
      <c r="B377" s="64">
        <v>71</v>
      </c>
      <c r="C377" s="171" t="str">
        <f t="shared" si="14"/>
        <v>71</v>
      </c>
      <c r="D377" s="170" t="str">
        <f>IFERROR(VLOOKUP(C377,'2 出納簿(入力用)'!$C$5:$L$304,6,FALSE),"")</f>
        <v/>
      </c>
      <c r="E377" s="78" t="str">
        <f t="shared" si="15"/>
        <v/>
      </c>
    </row>
    <row r="378" spans="2:5" x14ac:dyDescent="0.4">
      <c r="B378" s="64">
        <v>72</v>
      </c>
      <c r="C378" s="171" t="str">
        <f t="shared" si="14"/>
        <v>72</v>
      </c>
      <c r="D378" s="170" t="str">
        <f>IFERROR(VLOOKUP(C378,'2 出納簿(入力用)'!$C$5:$L$304,6,FALSE),"")</f>
        <v/>
      </c>
      <c r="E378" s="78" t="str">
        <f t="shared" si="15"/>
        <v/>
      </c>
    </row>
    <row r="379" spans="2:5" x14ac:dyDescent="0.4">
      <c r="B379" s="64">
        <v>73</v>
      </c>
      <c r="C379" s="171" t="str">
        <f t="shared" si="14"/>
        <v>73</v>
      </c>
      <c r="D379" s="170" t="str">
        <f>IFERROR(VLOOKUP(C379,'2 出納簿(入力用)'!$C$5:$L$304,6,FALSE),"")</f>
        <v/>
      </c>
      <c r="E379" s="78" t="str">
        <f t="shared" si="15"/>
        <v/>
      </c>
    </row>
    <row r="380" spans="2:5" x14ac:dyDescent="0.4">
      <c r="B380" s="64">
        <v>74</v>
      </c>
      <c r="C380" s="171" t="str">
        <f t="shared" si="14"/>
        <v>74</v>
      </c>
      <c r="D380" s="170" t="str">
        <f>IFERROR(VLOOKUP(C380,'2 出納簿(入力用)'!$C$5:$L$304,6,FALSE),"")</f>
        <v/>
      </c>
      <c r="E380" s="78" t="str">
        <f t="shared" si="15"/>
        <v/>
      </c>
    </row>
    <row r="381" spans="2:5" x14ac:dyDescent="0.4">
      <c r="B381" s="64">
        <v>75</v>
      </c>
      <c r="C381" s="171" t="str">
        <f t="shared" si="14"/>
        <v>75</v>
      </c>
      <c r="D381" s="170" t="str">
        <f>IFERROR(VLOOKUP(C381,'2 出納簿(入力用)'!$C$5:$L$304,6,FALSE),"")</f>
        <v/>
      </c>
      <c r="E381" s="78" t="str">
        <f t="shared" si="15"/>
        <v/>
      </c>
    </row>
    <row r="382" spans="2:5" x14ac:dyDescent="0.4">
      <c r="B382" s="64">
        <v>76</v>
      </c>
      <c r="C382" s="171" t="str">
        <f t="shared" si="14"/>
        <v>76</v>
      </c>
      <c r="D382" s="170" t="str">
        <f>IFERROR(VLOOKUP(C382,'2 出納簿(入力用)'!$C$5:$L$304,6,FALSE),"")</f>
        <v/>
      </c>
      <c r="E382" s="78" t="str">
        <f t="shared" si="15"/>
        <v/>
      </c>
    </row>
    <row r="383" spans="2:5" x14ac:dyDescent="0.4">
      <c r="B383" s="64">
        <v>77</v>
      </c>
      <c r="C383" s="171" t="str">
        <f t="shared" si="14"/>
        <v>77</v>
      </c>
      <c r="D383" s="170" t="str">
        <f>IFERROR(VLOOKUP(C383,'2 出納簿(入力用)'!$C$5:$L$304,6,FALSE),"")</f>
        <v/>
      </c>
      <c r="E383" s="78" t="str">
        <f t="shared" si="15"/>
        <v/>
      </c>
    </row>
    <row r="384" spans="2:5" x14ac:dyDescent="0.4">
      <c r="B384" s="64">
        <v>78</v>
      </c>
      <c r="C384" s="171" t="str">
        <f t="shared" si="14"/>
        <v>78</v>
      </c>
      <c r="D384" s="170" t="str">
        <f>IFERROR(VLOOKUP(C384,'2 出納簿(入力用)'!$C$5:$L$304,6,FALSE),"")</f>
        <v/>
      </c>
      <c r="E384" s="78" t="str">
        <f t="shared" si="15"/>
        <v/>
      </c>
    </row>
    <row r="385" spans="2:5" x14ac:dyDescent="0.4">
      <c r="B385" s="64">
        <v>79</v>
      </c>
      <c r="C385" s="171" t="str">
        <f t="shared" si="14"/>
        <v>79</v>
      </c>
      <c r="D385" s="170" t="str">
        <f>IFERROR(VLOOKUP(C385,'2 出納簿(入力用)'!$C$5:$L$304,6,FALSE),"")</f>
        <v/>
      </c>
      <c r="E385" s="78" t="str">
        <f t="shared" si="15"/>
        <v/>
      </c>
    </row>
    <row r="386" spans="2:5" x14ac:dyDescent="0.4">
      <c r="B386" s="64">
        <v>80</v>
      </c>
      <c r="C386" s="171" t="str">
        <f t="shared" si="14"/>
        <v>80</v>
      </c>
      <c r="D386" s="170" t="str">
        <f>IFERROR(VLOOKUP(C386,'2 出納簿(入力用)'!$C$5:$L$304,6,FALSE),"")</f>
        <v/>
      </c>
      <c r="E386" s="78" t="str">
        <f t="shared" si="15"/>
        <v/>
      </c>
    </row>
    <row r="387" spans="2:5" x14ac:dyDescent="0.4">
      <c r="B387" s="64">
        <v>81</v>
      </c>
      <c r="C387" s="171" t="str">
        <f t="shared" si="14"/>
        <v>81</v>
      </c>
      <c r="D387" s="170" t="str">
        <f>IFERROR(VLOOKUP(C387,'2 出納簿(入力用)'!$C$5:$L$304,6,FALSE),"")</f>
        <v/>
      </c>
      <c r="E387" s="78" t="str">
        <f t="shared" si="15"/>
        <v/>
      </c>
    </row>
    <row r="388" spans="2:5" x14ac:dyDescent="0.4">
      <c r="B388" s="64">
        <v>82</v>
      </c>
      <c r="C388" s="171" t="str">
        <f t="shared" si="14"/>
        <v>82</v>
      </c>
      <c r="D388" s="170" t="str">
        <f>IFERROR(VLOOKUP(C388,'2 出納簿(入力用)'!$C$5:$L$304,6,FALSE),"")</f>
        <v/>
      </c>
      <c r="E388" s="78" t="str">
        <f t="shared" si="15"/>
        <v/>
      </c>
    </row>
    <row r="389" spans="2:5" x14ac:dyDescent="0.4">
      <c r="B389" s="64">
        <v>83</v>
      </c>
      <c r="C389" s="171" t="str">
        <f t="shared" si="14"/>
        <v>83</v>
      </c>
      <c r="D389" s="170" t="str">
        <f>IFERROR(VLOOKUP(C389,'2 出納簿(入力用)'!$C$5:$L$304,6,FALSE),"")</f>
        <v/>
      </c>
      <c r="E389" s="78" t="str">
        <f t="shared" si="15"/>
        <v/>
      </c>
    </row>
    <row r="390" spans="2:5" x14ac:dyDescent="0.4">
      <c r="B390" s="64">
        <v>84</v>
      </c>
      <c r="C390" s="171" t="str">
        <f t="shared" si="14"/>
        <v>84</v>
      </c>
      <c r="D390" s="170" t="str">
        <f>IFERROR(VLOOKUP(C390,'2 出納簿(入力用)'!$C$5:$L$304,6,FALSE),"")</f>
        <v/>
      </c>
      <c r="E390" s="78" t="str">
        <f t="shared" si="15"/>
        <v/>
      </c>
    </row>
    <row r="391" spans="2:5" x14ac:dyDescent="0.4">
      <c r="B391" s="64">
        <v>85</v>
      </c>
      <c r="C391" s="171" t="str">
        <f t="shared" si="14"/>
        <v>85</v>
      </c>
      <c r="D391" s="170" t="str">
        <f>IFERROR(VLOOKUP(C391,'2 出納簿(入力用)'!$C$5:$L$304,6,FALSE),"")</f>
        <v/>
      </c>
      <c r="E391" s="78" t="str">
        <f t="shared" si="15"/>
        <v/>
      </c>
    </row>
    <row r="392" spans="2:5" x14ac:dyDescent="0.4">
      <c r="B392" s="64">
        <v>86</v>
      </c>
      <c r="C392" s="171" t="str">
        <f t="shared" si="14"/>
        <v>86</v>
      </c>
      <c r="D392" s="170" t="str">
        <f>IFERROR(VLOOKUP(C392,'2 出納簿(入力用)'!$C$5:$L$304,6,FALSE),"")</f>
        <v/>
      </c>
      <c r="E392" s="78" t="str">
        <f t="shared" si="15"/>
        <v/>
      </c>
    </row>
    <row r="393" spans="2:5" x14ac:dyDescent="0.4">
      <c r="B393" s="64">
        <v>87</v>
      </c>
      <c r="C393" s="171" t="str">
        <f t="shared" si="14"/>
        <v>87</v>
      </c>
      <c r="D393" s="170" t="str">
        <f>IFERROR(VLOOKUP(C393,'2 出納簿(入力用)'!$C$5:$L$304,6,FALSE),"")</f>
        <v/>
      </c>
      <c r="E393" s="78" t="str">
        <f t="shared" si="15"/>
        <v/>
      </c>
    </row>
    <row r="394" spans="2:5" x14ac:dyDescent="0.4">
      <c r="B394" s="64">
        <v>88</v>
      </c>
      <c r="C394" s="171" t="str">
        <f t="shared" si="14"/>
        <v>88</v>
      </c>
      <c r="D394" s="170" t="str">
        <f>IFERROR(VLOOKUP(C394,'2 出納簿(入力用)'!$C$5:$L$304,6,FALSE),"")</f>
        <v/>
      </c>
      <c r="E394" s="78" t="str">
        <f t="shared" si="15"/>
        <v/>
      </c>
    </row>
    <row r="395" spans="2:5" x14ac:dyDescent="0.4">
      <c r="B395" s="64">
        <v>89</v>
      </c>
      <c r="C395" s="171" t="str">
        <f t="shared" si="14"/>
        <v>89</v>
      </c>
      <c r="D395" s="170" t="str">
        <f>IFERROR(VLOOKUP(C395,'2 出納簿(入力用)'!$C$5:$L$304,6,FALSE),"")</f>
        <v/>
      </c>
      <c r="E395" s="78" t="str">
        <f t="shared" si="15"/>
        <v/>
      </c>
    </row>
    <row r="396" spans="2:5" x14ac:dyDescent="0.4">
      <c r="B396" s="64">
        <v>90</v>
      </c>
      <c r="C396" s="171" t="str">
        <f t="shared" si="14"/>
        <v>90</v>
      </c>
      <c r="D396" s="170" t="str">
        <f>IFERROR(VLOOKUP(C396,'2 出納簿(入力用)'!$C$5:$L$304,6,FALSE),"")</f>
        <v/>
      </c>
      <c r="E396" s="78" t="str">
        <f t="shared" si="15"/>
        <v/>
      </c>
    </row>
    <row r="397" spans="2:5" x14ac:dyDescent="0.4">
      <c r="B397" s="64">
        <v>91</v>
      </c>
      <c r="C397" s="171" t="str">
        <f t="shared" si="14"/>
        <v>91</v>
      </c>
      <c r="D397" s="170" t="str">
        <f>IFERROR(VLOOKUP(C397,'2 出納簿(入力用)'!$C$5:$L$304,6,FALSE),"")</f>
        <v/>
      </c>
      <c r="E397" s="78" t="str">
        <f t="shared" si="15"/>
        <v/>
      </c>
    </row>
    <row r="398" spans="2:5" x14ac:dyDescent="0.4">
      <c r="B398" s="64">
        <v>92</v>
      </c>
      <c r="C398" s="171" t="str">
        <f t="shared" si="14"/>
        <v>92</v>
      </c>
      <c r="D398" s="170" t="str">
        <f>IFERROR(VLOOKUP(C398,'2 出納簿(入力用)'!$C$5:$L$304,6,FALSE),"")</f>
        <v/>
      </c>
      <c r="E398" s="78" t="str">
        <f t="shared" si="15"/>
        <v/>
      </c>
    </row>
    <row r="399" spans="2:5" x14ac:dyDescent="0.4">
      <c r="B399" s="64">
        <v>93</v>
      </c>
      <c r="C399" s="171" t="str">
        <f t="shared" si="14"/>
        <v>93</v>
      </c>
      <c r="D399" s="170" t="str">
        <f>IFERROR(VLOOKUP(C399,'2 出納簿(入力用)'!$C$5:$L$304,6,FALSE),"")</f>
        <v/>
      </c>
      <c r="E399" s="78" t="str">
        <f t="shared" si="15"/>
        <v/>
      </c>
    </row>
    <row r="400" spans="2:5" x14ac:dyDescent="0.4">
      <c r="B400" s="64">
        <v>94</v>
      </c>
      <c r="C400" s="171" t="str">
        <f t="shared" si="14"/>
        <v>94</v>
      </c>
      <c r="D400" s="170" t="str">
        <f>IFERROR(VLOOKUP(C400,'2 出納簿(入力用)'!$C$5:$L$304,6,FALSE),"")</f>
        <v/>
      </c>
      <c r="E400" s="78" t="str">
        <f t="shared" si="15"/>
        <v/>
      </c>
    </row>
    <row r="401" spans="2:5" x14ac:dyDescent="0.4">
      <c r="B401" s="64">
        <v>95</v>
      </c>
      <c r="C401" s="171" t="str">
        <f t="shared" si="14"/>
        <v>95</v>
      </c>
      <c r="D401" s="170" t="str">
        <f>IFERROR(VLOOKUP(C401,'2 出納簿(入力用)'!$C$5:$L$304,6,FALSE),"")</f>
        <v/>
      </c>
      <c r="E401" s="78" t="str">
        <f t="shared" si="15"/>
        <v/>
      </c>
    </row>
    <row r="402" spans="2:5" x14ac:dyDescent="0.4">
      <c r="B402" s="64">
        <v>96</v>
      </c>
      <c r="C402" s="171" t="str">
        <f t="shared" si="14"/>
        <v>96</v>
      </c>
      <c r="D402" s="170" t="str">
        <f>IFERROR(VLOOKUP(C402,'2 出納簿(入力用)'!$C$5:$L$304,6,FALSE),"")</f>
        <v/>
      </c>
      <c r="E402" s="78" t="str">
        <f t="shared" si="15"/>
        <v/>
      </c>
    </row>
    <row r="403" spans="2:5" x14ac:dyDescent="0.4">
      <c r="B403" s="64">
        <v>97</v>
      </c>
      <c r="C403" s="171" t="str">
        <f t="shared" si="14"/>
        <v>97</v>
      </c>
      <c r="D403" s="170" t="str">
        <f>IFERROR(VLOOKUP(C403,'2 出納簿(入力用)'!$C$5:$L$304,6,FALSE),"")</f>
        <v/>
      </c>
      <c r="E403" s="78" t="str">
        <f t="shared" si="15"/>
        <v/>
      </c>
    </row>
    <row r="404" spans="2:5" x14ac:dyDescent="0.4">
      <c r="B404" s="64">
        <v>98</v>
      </c>
      <c r="C404" s="171" t="str">
        <f t="shared" si="14"/>
        <v>98</v>
      </c>
      <c r="D404" s="170" t="str">
        <f>IFERROR(VLOOKUP(C404,'2 出納簿(入力用)'!$C$5:$L$304,6,FALSE),"")</f>
        <v/>
      </c>
      <c r="E404" s="78" t="str">
        <f t="shared" si="15"/>
        <v/>
      </c>
    </row>
    <row r="405" spans="2:5" x14ac:dyDescent="0.4">
      <c r="B405" s="64">
        <v>99</v>
      </c>
      <c r="C405" s="171" t="str">
        <f t="shared" si="14"/>
        <v>99</v>
      </c>
      <c r="D405" s="170" t="str">
        <f>IFERROR(VLOOKUP(C405,'2 出納簿(入力用)'!$C$5:$L$304,6,FALSE),"")</f>
        <v/>
      </c>
      <c r="E405" s="78" t="str">
        <f t="shared" si="15"/>
        <v/>
      </c>
    </row>
    <row r="406" spans="2:5" ht="15" thickBot="1" x14ac:dyDescent="0.45">
      <c r="B406" s="65">
        <v>100</v>
      </c>
      <c r="C406" s="172" t="str">
        <f t="shared" si="14"/>
        <v>100</v>
      </c>
      <c r="D406" s="174" t="str">
        <f>IFERROR(VLOOKUP(C406,'2 出納簿(入力用)'!$C$5:$L$304,6,FALSE),"")</f>
        <v/>
      </c>
      <c r="E406" s="79" t="str">
        <f t="shared" si="15"/>
        <v/>
      </c>
    </row>
    <row r="407" spans="2:5" ht="15" thickTop="1" x14ac:dyDescent="0.4">
      <c r="B407" s="61">
        <v>1</v>
      </c>
      <c r="C407" s="175" t="str">
        <f>CONCATENATE(B407,$I$4)</f>
        <v>1</v>
      </c>
      <c r="D407" s="176" t="str">
        <f>IFERROR(VLOOKUP(C407,'2 出納簿(入力用)'!$C$5:$L$304,6,FALSE),"")</f>
        <v/>
      </c>
      <c r="E407" s="80" t="str">
        <f>D407</f>
        <v/>
      </c>
    </row>
    <row r="408" spans="2:5" x14ac:dyDescent="0.4">
      <c r="B408" s="10">
        <v>2</v>
      </c>
      <c r="C408" s="134" t="str">
        <f t="shared" ref="C408:C471" si="16">CONCATENATE(B408,$I$4)</f>
        <v>2</v>
      </c>
      <c r="D408" s="166" t="str">
        <f>IFERROR(VLOOKUP(C408,'2 出納簿(入力用)'!$C$5:$L$304,6,FALSE),"")</f>
        <v/>
      </c>
      <c r="E408" s="75" t="str">
        <f>IFERROR(E407+D408,"")</f>
        <v/>
      </c>
    </row>
    <row r="409" spans="2:5" x14ac:dyDescent="0.4">
      <c r="B409" s="10">
        <v>3</v>
      </c>
      <c r="C409" s="134" t="str">
        <f t="shared" si="16"/>
        <v>3</v>
      </c>
      <c r="D409" s="166" t="str">
        <f>IFERROR(VLOOKUP(C409,'2 出納簿(入力用)'!$C$5:$L$304,6,FALSE),"")</f>
        <v/>
      </c>
      <c r="E409" s="75" t="str">
        <f t="shared" ref="E409:E472" si="17">IFERROR(E408+D409,"")</f>
        <v/>
      </c>
    </row>
    <row r="410" spans="2:5" x14ac:dyDescent="0.4">
      <c r="B410" s="10">
        <v>4</v>
      </c>
      <c r="C410" s="134" t="str">
        <f t="shared" si="16"/>
        <v>4</v>
      </c>
      <c r="D410" s="166" t="str">
        <f>IFERROR(VLOOKUP(C410,'2 出納簿(入力用)'!$C$5:$L$304,6,FALSE),"")</f>
        <v/>
      </c>
      <c r="E410" s="75" t="str">
        <f t="shared" si="17"/>
        <v/>
      </c>
    </row>
    <row r="411" spans="2:5" x14ac:dyDescent="0.4">
      <c r="B411" s="10">
        <v>5</v>
      </c>
      <c r="C411" s="134" t="str">
        <f t="shared" si="16"/>
        <v>5</v>
      </c>
      <c r="D411" s="166" t="str">
        <f>IFERROR(VLOOKUP(C411,'2 出納簿(入力用)'!$C$5:$L$304,6,FALSE),"")</f>
        <v/>
      </c>
      <c r="E411" s="75" t="str">
        <f t="shared" si="17"/>
        <v/>
      </c>
    </row>
    <row r="412" spans="2:5" x14ac:dyDescent="0.4">
      <c r="B412" s="10">
        <v>6</v>
      </c>
      <c r="C412" s="134" t="str">
        <f t="shared" si="16"/>
        <v>6</v>
      </c>
      <c r="D412" s="166" t="str">
        <f>IFERROR(VLOOKUP(C412,'2 出納簿(入力用)'!$C$5:$L$304,6,FALSE),"")</f>
        <v/>
      </c>
      <c r="E412" s="75" t="str">
        <f t="shared" si="17"/>
        <v/>
      </c>
    </row>
    <row r="413" spans="2:5" x14ac:dyDescent="0.4">
      <c r="B413" s="10">
        <v>7</v>
      </c>
      <c r="C413" s="134" t="str">
        <f t="shared" si="16"/>
        <v>7</v>
      </c>
      <c r="D413" s="166" t="str">
        <f>IFERROR(VLOOKUP(C413,'2 出納簿(入力用)'!$C$5:$L$304,6,FALSE),"")</f>
        <v/>
      </c>
      <c r="E413" s="75" t="str">
        <f t="shared" si="17"/>
        <v/>
      </c>
    </row>
    <row r="414" spans="2:5" x14ac:dyDescent="0.4">
      <c r="B414" s="10">
        <v>8</v>
      </c>
      <c r="C414" s="134" t="str">
        <f t="shared" si="16"/>
        <v>8</v>
      </c>
      <c r="D414" s="166" t="str">
        <f>IFERROR(VLOOKUP(C414,'2 出納簿(入力用)'!$C$5:$L$304,6,FALSE),"")</f>
        <v/>
      </c>
      <c r="E414" s="75" t="str">
        <f t="shared" si="17"/>
        <v/>
      </c>
    </row>
    <row r="415" spans="2:5" x14ac:dyDescent="0.4">
      <c r="B415" s="10">
        <v>9</v>
      </c>
      <c r="C415" s="134" t="str">
        <f t="shared" si="16"/>
        <v>9</v>
      </c>
      <c r="D415" s="166" t="str">
        <f>IFERROR(VLOOKUP(C415,'2 出納簿(入力用)'!$C$5:$L$304,6,FALSE),"")</f>
        <v/>
      </c>
      <c r="E415" s="75" t="str">
        <f t="shared" si="17"/>
        <v/>
      </c>
    </row>
    <row r="416" spans="2:5" x14ac:dyDescent="0.4">
      <c r="B416" s="10">
        <v>10</v>
      </c>
      <c r="C416" s="134" t="str">
        <f t="shared" si="16"/>
        <v>10</v>
      </c>
      <c r="D416" s="166" t="str">
        <f>IFERROR(VLOOKUP(C416,'2 出納簿(入力用)'!$C$5:$L$304,6,FALSE),"")</f>
        <v/>
      </c>
      <c r="E416" s="75" t="str">
        <f t="shared" si="17"/>
        <v/>
      </c>
    </row>
    <row r="417" spans="2:5" x14ac:dyDescent="0.4">
      <c r="B417" s="10">
        <v>11</v>
      </c>
      <c r="C417" s="134" t="str">
        <f t="shared" si="16"/>
        <v>11</v>
      </c>
      <c r="D417" s="166" t="str">
        <f>IFERROR(VLOOKUP(C417,'2 出納簿(入力用)'!$C$5:$L$304,6,FALSE),"")</f>
        <v/>
      </c>
      <c r="E417" s="75" t="str">
        <f t="shared" si="17"/>
        <v/>
      </c>
    </row>
    <row r="418" spans="2:5" x14ac:dyDescent="0.4">
      <c r="B418" s="10">
        <v>12</v>
      </c>
      <c r="C418" s="134" t="str">
        <f t="shared" si="16"/>
        <v>12</v>
      </c>
      <c r="D418" s="166" t="str">
        <f>IFERROR(VLOOKUP(C418,'2 出納簿(入力用)'!$C$5:$L$304,6,FALSE),"")</f>
        <v/>
      </c>
      <c r="E418" s="75" t="str">
        <f t="shared" si="17"/>
        <v/>
      </c>
    </row>
    <row r="419" spans="2:5" x14ac:dyDescent="0.4">
      <c r="B419" s="10">
        <v>13</v>
      </c>
      <c r="C419" s="134" t="str">
        <f t="shared" si="16"/>
        <v>13</v>
      </c>
      <c r="D419" s="166" t="str">
        <f>IFERROR(VLOOKUP(C419,'2 出納簿(入力用)'!$C$5:$L$304,6,FALSE),"")</f>
        <v/>
      </c>
      <c r="E419" s="75" t="str">
        <f t="shared" si="17"/>
        <v/>
      </c>
    </row>
    <row r="420" spans="2:5" x14ac:dyDescent="0.4">
      <c r="B420" s="10">
        <v>14</v>
      </c>
      <c r="C420" s="134" t="str">
        <f t="shared" si="16"/>
        <v>14</v>
      </c>
      <c r="D420" s="166" t="str">
        <f>IFERROR(VLOOKUP(C420,'2 出納簿(入力用)'!$C$5:$L$304,6,FALSE),"")</f>
        <v/>
      </c>
      <c r="E420" s="75" t="str">
        <f t="shared" si="17"/>
        <v/>
      </c>
    </row>
    <row r="421" spans="2:5" x14ac:dyDescent="0.4">
      <c r="B421" s="10">
        <v>15</v>
      </c>
      <c r="C421" s="134" t="str">
        <f t="shared" si="16"/>
        <v>15</v>
      </c>
      <c r="D421" s="166" t="str">
        <f>IFERROR(VLOOKUP(C421,'2 出納簿(入力用)'!$C$5:$L$304,6,FALSE),"")</f>
        <v/>
      </c>
      <c r="E421" s="75" t="str">
        <f t="shared" si="17"/>
        <v/>
      </c>
    </row>
    <row r="422" spans="2:5" x14ac:dyDescent="0.4">
      <c r="B422" s="10">
        <v>16</v>
      </c>
      <c r="C422" s="134" t="str">
        <f t="shared" si="16"/>
        <v>16</v>
      </c>
      <c r="D422" s="166" t="str">
        <f>IFERROR(VLOOKUP(C422,'2 出納簿(入力用)'!$C$5:$L$304,6,FALSE),"")</f>
        <v/>
      </c>
      <c r="E422" s="75" t="str">
        <f t="shared" si="17"/>
        <v/>
      </c>
    </row>
    <row r="423" spans="2:5" x14ac:dyDescent="0.4">
      <c r="B423" s="10">
        <v>17</v>
      </c>
      <c r="C423" s="134" t="str">
        <f t="shared" si="16"/>
        <v>17</v>
      </c>
      <c r="D423" s="166" t="str">
        <f>IFERROR(VLOOKUP(C423,'2 出納簿(入力用)'!$C$5:$L$304,6,FALSE),"")</f>
        <v/>
      </c>
      <c r="E423" s="75" t="str">
        <f t="shared" si="17"/>
        <v/>
      </c>
    </row>
    <row r="424" spans="2:5" x14ac:dyDescent="0.4">
      <c r="B424" s="10">
        <v>18</v>
      </c>
      <c r="C424" s="134" t="str">
        <f t="shared" si="16"/>
        <v>18</v>
      </c>
      <c r="D424" s="166" t="str">
        <f>IFERROR(VLOOKUP(C424,'2 出納簿(入力用)'!$C$5:$L$304,6,FALSE),"")</f>
        <v/>
      </c>
      <c r="E424" s="75" t="str">
        <f t="shared" si="17"/>
        <v/>
      </c>
    </row>
    <row r="425" spans="2:5" x14ac:dyDescent="0.4">
      <c r="B425" s="10">
        <v>19</v>
      </c>
      <c r="C425" s="134" t="str">
        <f t="shared" si="16"/>
        <v>19</v>
      </c>
      <c r="D425" s="166" t="str">
        <f>IFERROR(VLOOKUP(C425,'2 出納簿(入力用)'!$C$5:$L$304,6,FALSE),"")</f>
        <v/>
      </c>
      <c r="E425" s="75" t="str">
        <f t="shared" si="17"/>
        <v/>
      </c>
    </row>
    <row r="426" spans="2:5" x14ac:dyDescent="0.4">
      <c r="B426" s="10">
        <v>20</v>
      </c>
      <c r="C426" s="134" t="str">
        <f t="shared" si="16"/>
        <v>20</v>
      </c>
      <c r="D426" s="166" t="str">
        <f>IFERROR(VLOOKUP(C426,'2 出納簿(入力用)'!$C$5:$L$304,6,FALSE),"")</f>
        <v/>
      </c>
      <c r="E426" s="75" t="str">
        <f t="shared" si="17"/>
        <v/>
      </c>
    </row>
    <row r="427" spans="2:5" x14ac:dyDescent="0.4">
      <c r="B427" s="10">
        <v>21</v>
      </c>
      <c r="C427" s="134" t="str">
        <f t="shared" si="16"/>
        <v>21</v>
      </c>
      <c r="D427" s="166" t="str">
        <f>IFERROR(VLOOKUP(C427,'2 出納簿(入力用)'!$C$5:$L$304,6,FALSE),"")</f>
        <v/>
      </c>
      <c r="E427" s="75" t="str">
        <f t="shared" si="17"/>
        <v/>
      </c>
    </row>
    <row r="428" spans="2:5" x14ac:dyDescent="0.4">
      <c r="B428" s="10">
        <v>22</v>
      </c>
      <c r="C428" s="134" t="str">
        <f t="shared" si="16"/>
        <v>22</v>
      </c>
      <c r="D428" s="166" t="str">
        <f>IFERROR(VLOOKUP(C428,'2 出納簿(入力用)'!$C$5:$L$304,6,FALSE),"")</f>
        <v/>
      </c>
      <c r="E428" s="75" t="str">
        <f t="shared" si="17"/>
        <v/>
      </c>
    </row>
    <row r="429" spans="2:5" x14ac:dyDescent="0.4">
      <c r="B429" s="10">
        <v>23</v>
      </c>
      <c r="C429" s="134" t="str">
        <f t="shared" si="16"/>
        <v>23</v>
      </c>
      <c r="D429" s="166" t="str">
        <f>IFERROR(VLOOKUP(C429,'2 出納簿(入力用)'!$C$5:$L$304,6,FALSE),"")</f>
        <v/>
      </c>
      <c r="E429" s="75" t="str">
        <f t="shared" si="17"/>
        <v/>
      </c>
    </row>
    <row r="430" spans="2:5" x14ac:dyDescent="0.4">
      <c r="B430" s="10">
        <v>24</v>
      </c>
      <c r="C430" s="134" t="str">
        <f t="shared" si="16"/>
        <v>24</v>
      </c>
      <c r="D430" s="166" t="str">
        <f>IFERROR(VLOOKUP(C430,'2 出納簿(入力用)'!$C$5:$L$304,6,FALSE),"")</f>
        <v/>
      </c>
      <c r="E430" s="75" t="str">
        <f t="shared" si="17"/>
        <v/>
      </c>
    </row>
    <row r="431" spans="2:5" x14ac:dyDescent="0.4">
      <c r="B431" s="10">
        <v>25</v>
      </c>
      <c r="C431" s="134" t="str">
        <f t="shared" si="16"/>
        <v>25</v>
      </c>
      <c r="D431" s="166" t="str">
        <f>IFERROR(VLOOKUP(C431,'2 出納簿(入力用)'!$C$5:$L$304,6,FALSE),"")</f>
        <v/>
      </c>
      <c r="E431" s="75" t="str">
        <f t="shared" si="17"/>
        <v/>
      </c>
    </row>
    <row r="432" spans="2:5" x14ac:dyDescent="0.4">
      <c r="B432" s="10">
        <v>26</v>
      </c>
      <c r="C432" s="134" t="str">
        <f t="shared" si="16"/>
        <v>26</v>
      </c>
      <c r="D432" s="166" t="str">
        <f>IFERROR(VLOOKUP(C432,'2 出納簿(入力用)'!$C$5:$L$304,6,FALSE),"")</f>
        <v/>
      </c>
      <c r="E432" s="75" t="str">
        <f t="shared" si="17"/>
        <v/>
      </c>
    </row>
    <row r="433" spans="2:5" x14ac:dyDescent="0.4">
      <c r="B433" s="10">
        <v>27</v>
      </c>
      <c r="C433" s="134" t="str">
        <f t="shared" si="16"/>
        <v>27</v>
      </c>
      <c r="D433" s="166" t="str">
        <f>IFERROR(VLOOKUP(C433,'2 出納簿(入力用)'!$C$5:$L$304,6,FALSE),"")</f>
        <v/>
      </c>
      <c r="E433" s="75" t="str">
        <f t="shared" si="17"/>
        <v/>
      </c>
    </row>
    <row r="434" spans="2:5" x14ac:dyDescent="0.4">
      <c r="B434" s="10">
        <v>28</v>
      </c>
      <c r="C434" s="134" t="str">
        <f t="shared" si="16"/>
        <v>28</v>
      </c>
      <c r="D434" s="166" t="str">
        <f>IFERROR(VLOOKUP(C434,'2 出納簿(入力用)'!$C$5:$L$304,6,FALSE),"")</f>
        <v/>
      </c>
      <c r="E434" s="75" t="str">
        <f t="shared" si="17"/>
        <v/>
      </c>
    </row>
    <row r="435" spans="2:5" x14ac:dyDescent="0.4">
      <c r="B435" s="10">
        <v>29</v>
      </c>
      <c r="C435" s="134" t="str">
        <f t="shared" si="16"/>
        <v>29</v>
      </c>
      <c r="D435" s="166" t="str">
        <f>IFERROR(VLOOKUP(C435,'2 出納簿(入力用)'!$C$5:$L$304,6,FALSE),"")</f>
        <v/>
      </c>
      <c r="E435" s="75" t="str">
        <f t="shared" si="17"/>
        <v/>
      </c>
    </row>
    <row r="436" spans="2:5" x14ac:dyDescent="0.4">
      <c r="B436" s="10">
        <v>30</v>
      </c>
      <c r="C436" s="134" t="str">
        <f t="shared" si="16"/>
        <v>30</v>
      </c>
      <c r="D436" s="166" t="str">
        <f>IFERROR(VLOOKUP(C436,'2 出納簿(入力用)'!$C$5:$L$304,6,FALSE),"")</f>
        <v/>
      </c>
      <c r="E436" s="75" t="str">
        <f t="shared" si="17"/>
        <v/>
      </c>
    </row>
    <row r="437" spans="2:5" x14ac:dyDescent="0.4">
      <c r="B437" s="10">
        <v>31</v>
      </c>
      <c r="C437" s="134" t="str">
        <f t="shared" si="16"/>
        <v>31</v>
      </c>
      <c r="D437" s="166" t="str">
        <f>IFERROR(VLOOKUP(C437,'2 出納簿(入力用)'!$C$5:$L$304,6,FALSE),"")</f>
        <v/>
      </c>
      <c r="E437" s="75" t="str">
        <f t="shared" si="17"/>
        <v/>
      </c>
    </row>
    <row r="438" spans="2:5" x14ac:dyDescent="0.4">
      <c r="B438" s="10">
        <v>32</v>
      </c>
      <c r="C438" s="134" t="str">
        <f t="shared" si="16"/>
        <v>32</v>
      </c>
      <c r="D438" s="166" t="str">
        <f>IFERROR(VLOOKUP(C438,'2 出納簿(入力用)'!$C$5:$L$304,6,FALSE),"")</f>
        <v/>
      </c>
      <c r="E438" s="75" t="str">
        <f t="shared" si="17"/>
        <v/>
      </c>
    </row>
    <row r="439" spans="2:5" x14ac:dyDescent="0.4">
      <c r="B439" s="10">
        <v>33</v>
      </c>
      <c r="C439" s="134" t="str">
        <f t="shared" si="16"/>
        <v>33</v>
      </c>
      <c r="D439" s="166" t="str">
        <f>IFERROR(VLOOKUP(C439,'2 出納簿(入力用)'!$C$5:$L$304,6,FALSE),"")</f>
        <v/>
      </c>
      <c r="E439" s="75" t="str">
        <f t="shared" si="17"/>
        <v/>
      </c>
    </row>
    <row r="440" spans="2:5" x14ac:dyDescent="0.4">
      <c r="B440" s="10">
        <v>34</v>
      </c>
      <c r="C440" s="134" t="str">
        <f t="shared" si="16"/>
        <v>34</v>
      </c>
      <c r="D440" s="166" t="str">
        <f>IFERROR(VLOOKUP(C440,'2 出納簿(入力用)'!$C$5:$L$304,6,FALSE),"")</f>
        <v/>
      </c>
      <c r="E440" s="75" t="str">
        <f t="shared" si="17"/>
        <v/>
      </c>
    </row>
    <row r="441" spans="2:5" x14ac:dyDescent="0.4">
      <c r="B441" s="10">
        <v>35</v>
      </c>
      <c r="C441" s="134" t="str">
        <f t="shared" si="16"/>
        <v>35</v>
      </c>
      <c r="D441" s="166" t="str">
        <f>IFERROR(VLOOKUP(C441,'2 出納簿(入力用)'!$C$5:$L$304,6,FALSE),"")</f>
        <v/>
      </c>
      <c r="E441" s="75" t="str">
        <f t="shared" si="17"/>
        <v/>
      </c>
    </row>
    <row r="442" spans="2:5" x14ac:dyDescent="0.4">
      <c r="B442" s="10">
        <v>36</v>
      </c>
      <c r="C442" s="134" t="str">
        <f t="shared" si="16"/>
        <v>36</v>
      </c>
      <c r="D442" s="166" t="str">
        <f>IFERROR(VLOOKUP(C442,'2 出納簿(入力用)'!$C$5:$L$304,6,FALSE),"")</f>
        <v/>
      </c>
      <c r="E442" s="75" t="str">
        <f t="shared" si="17"/>
        <v/>
      </c>
    </row>
    <row r="443" spans="2:5" x14ac:dyDescent="0.4">
      <c r="B443" s="10">
        <v>37</v>
      </c>
      <c r="C443" s="134" t="str">
        <f t="shared" si="16"/>
        <v>37</v>
      </c>
      <c r="D443" s="166" t="str">
        <f>IFERROR(VLOOKUP(C443,'2 出納簿(入力用)'!$C$5:$L$304,6,FALSE),"")</f>
        <v/>
      </c>
      <c r="E443" s="75" t="str">
        <f t="shared" si="17"/>
        <v/>
      </c>
    </row>
    <row r="444" spans="2:5" x14ac:dyDescent="0.4">
      <c r="B444" s="10">
        <v>38</v>
      </c>
      <c r="C444" s="134" t="str">
        <f t="shared" si="16"/>
        <v>38</v>
      </c>
      <c r="D444" s="166" t="str">
        <f>IFERROR(VLOOKUP(C444,'2 出納簿(入力用)'!$C$5:$L$304,6,FALSE),"")</f>
        <v/>
      </c>
      <c r="E444" s="75" t="str">
        <f t="shared" si="17"/>
        <v/>
      </c>
    </row>
    <row r="445" spans="2:5" x14ac:dyDescent="0.4">
      <c r="B445" s="10">
        <v>39</v>
      </c>
      <c r="C445" s="134" t="str">
        <f t="shared" si="16"/>
        <v>39</v>
      </c>
      <c r="D445" s="166" t="str">
        <f>IFERROR(VLOOKUP(C445,'2 出納簿(入力用)'!$C$5:$L$304,6,FALSE),"")</f>
        <v/>
      </c>
      <c r="E445" s="75" t="str">
        <f t="shared" si="17"/>
        <v/>
      </c>
    </row>
    <row r="446" spans="2:5" x14ac:dyDescent="0.4">
      <c r="B446" s="10">
        <v>40</v>
      </c>
      <c r="C446" s="134" t="str">
        <f t="shared" si="16"/>
        <v>40</v>
      </c>
      <c r="D446" s="166" t="str">
        <f>IFERROR(VLOOKUP(C446,'2 出納簿(入力用)'!$C$5:$L$304,6,FALSE),"")</f>
        <v/>
      </c>
      <c r="E446" s="75" t="str">
        <f t="shared" si="17"/>
        <v/>
      </c>
    </row>
    <row r="447" spans="2:5" x14ac:dyDescent="0.4">
      <c r="B447" s="10">
        <v>41</v>
      </c>
      <c r="C447" s="134" t="str">
        <f t="shared" si="16"/>
        <v>41</v>
      </c>
      <c r="D447" s="166" t="str">
        <f>IFERROR(VLOOKUP(C447,'2 出納簿(入力用)'!$C$5:$L$304,6,FALSE),"")</f>
        <v/>
      </c>
      <c r="E447" s="75" t="str">
        <f t="shared" si="17"/>
        <v/>
      </c>
    </row>
    <row r="448" spans="2:5" x14ac:dyDescent="0.4">
      <c r="B448" s="10">
        <v>42</v>
      </c>
      <c r="C448" s="134" t="str">
        <f t="shared" si="16"/>
        <v>42</v>
      </c>
      <c r="D448" s="166" t="str">
        <f>IFERROR(VLOOKUP(C448,'2 出納簿(入力用)'!$C$5:$L$304,6,FALSE),"")</f>
        <v/>
      </c>
      <c r="E448" s="75" t="str">
        <f t="shared" si="17"/>
        <v/>
      </c>
    </row>
    <row r="449" spans="2:5" x14ac:dyDescent="0.4">
      <c r="B449" s="10">
        <v>43</v>
      </c>
      <c r="C449" s="134" t="str">
        <f t="shared" si="16"/>
        <v>43</v>
      </c>
      <c r="D449" s="166" t="str">
        <f>IFERROR(VLOOKUP(C449,'2 出納簿(入力用)'!$C$5:$L$304,6,FALSE),"")</f>
        <v/>
      </c>
      <c r="E449" s="75" t="str">
        <f t="shared" si="17"/>
        <v/>
      </c>
    </row>
    <row r="450" spans="2:5" x14ac:dyDescent="0.4">
      <c r="B450" s="10">
        <v>44</v>
      </c>
      <c r="C450" s="134" t="str">
        <f t="shared" si="16"/>
        <v>44</v>
      </c>
      <c r="D450" s="166" t="str">
        <f>IFERROR(VLOOKUP(C450,'2 出納簿(入力用)'!$C$5:$L$304,6,FALSE),"")</f>
        <v/>
      </c>
      <c r="E450" s="75" t="str">
        <f t="shared" si="17"/>
        <v/>
      </c>
    </row>
    <row r="451" spans="2:5" x14ac:dyDescent="0.4">
      <c r="B451" s="10">
        <v>45</v>
      </c>
      <c r="C451" s="134" t="str">
        <f t="shared" si="16"/>
        <v>45</v>
      </c>
      <c r="D451" s="166" t="str">
        <f>IFERROR(VLOOKUP(C451,'2 出納簿(入力用)'!$C$5:$L$304,6,FALSE),"")</f>
        <v/>
      </c>
      <c r="E451" s="75" t="str">
        <f t="shared" si="17"/>
        <v/>
      </c>
    </row>
    <row r="452" spans="2:5" x14ac:dyDescent="0.4">
      <c r="B452" s="10">
        <v>46</v>
      </c>
      <c r="C452" s="134" t="str">
        <f t="shared" si="16"/>
        <v>46</v>
      </c>
      <c r="D452" s="166" t="str">
        <f>IFERROR(VLOOKUP(C452,'2 出納簿(入力用)'!$C$5:$L$304,6,FALSE),"")</f>
        <v/>
      </c>
      <c r="E452" s="75" t="str">
        <f t="shared" si="17"/>
        <v/>
      </c>
    </row>
    <row r="453" spans="2:5" x14ac:dyDescent="0.4">
      <c r="B453" s="10">
        <v>47</v>
      </c>
      <c r="C453" s="134" t="str">
        <f t="shared" si="16"/>
        <v>47</v>
      </c>
      <c r="D453" s="166" t="str">
        <f>IFERROR(VLOOKUP(C453,'2 出納簿(入力用)'!$C$5:$L$304,6,FALSE),"")</f>
        <v/>
      </c>
      <c r="E453" s="75" t="str">
        <f t="shared" si="17"/>
        <v/>
      </c>
    </row>
    <row r="454" spans="2:5" x14ac:dyDescent="0.4">
      <c r="B454" s="10">
        <v>48</v>
      </c>
      <c r="C454" s="134" t="str">
        <f t="shared" si="16"/>
        <v>48</v>
      </c>
      <c r="D454" s="166" t="str">
        <f>IFERROR(VLOOKUP(C454,'2 出納簿(入力用)'!$C$5:$L$304,6,FALSE),"")</f>
        <v/>
      </c>
      <c r="E454" s="75" t="str">
        <f t="shared" si="17"/>
        <v/>
      </c>
    </row>
    <row r="455" spans="2:5" x14ac:dyDescent="0.4">
      <c r="B455" s="10">
        <v>49</v>
      </c>
      <c r="C455" s="134" t="str">
        <f t="shared" si="16"/>
        <v>49</v>
      </c>
      <c r="D455" s="166" t="str">
        <f>IFERROR(VLOOKUP(C455,'2 出納簿(入力用)'!$C$5:$L$304,6,FALSE),"")</f>
        <v/>
      </c>
      <c r="E455" s="75" t="str">
        <f t="shared" si="17"/>
        <v/>
      </c>
    </row>
    <row r="456" spans="2:5" x14ac:dyDescent="0.4">
      <c r="B456" s="10">
        <v>50</v>
      </c>
      <c r="C456" s="134" t="str">
        <f t="shared" si="16"/>
        <v>50</v>
      </c>
      <c r="D456" s="166" t="str">
        <f>IFERROR(VLOOKUP(C456,'2 出納簿(入力用)'!$C$5:$L$304,6,FALSE),"")</f>
        <v/>
      </c>
      <c r="E456" s="75" t="str">
        <f t="shared" si="17"/>
        <v/>
      </c>
    </row>
    <row r="457" spans="2:5" x14ac:dyDescent="0.4">
      <c r="B457" s="10">
        <v>51</v>
      </c>
      <c r="C457" s="134" t="str">
        <f t="shared" si="16"/>
        <v>51</v>
      </c>
      <c r="D457" s="166" t="str">
        <f>IFERROR(VLOOKUP(C457,'2 出納簿(入力用)'!$C$5:$L$304,6,FALSE),"")</f>
        <v/>
      </c>
      <c r="E457" s="75" t="str">
        <f t="shared" si="17"/>
        <v/>
      </c>
    </row>
    <row r="458" spans="2:5" x14ac:dyDescent="0.4">
      <c r="B458" s="10">
        <v>52</v>
      </c>
      <c r="C458" s="134" t="str">
        <f t="shared" si="16"/>
        <v>52</v>
      </c>
      <c r="D458" s="166" t="str">
        <f>IFERROR(VLOOKUP(C458,'2 出納簿(入力用)'!$C$5:$L$304,6,FALSE),"")</f>
        <v/>
      </c>
      <c r="E458" s="75" t="str">
        <f t="shared" si="17"/>
        <v/>
      </c>
    </row>
    <row r="459" spans="2:5" x14ac:dyDescent="0.4">
      <c r="B459" s="10">
        <v>53</v>
      </c>
      <c r="C459" s="134" t="str">
        <f t="shared" si="16"/>
        <v>53</v>
      </c>
      <c r="D459" s="166" t="str">
        <f>IFERROR(VLOOKUP(C459,'2 出納簿(入力用)'!$C$5:$L$304,6,FALSE),"")</f>
        <v/>
      </c>
      <c r="E459" s="75" t="str">
        <f t="shared" si="17"/>
        <v/>
      </c>
    </row>
    <row r="460" spans="2:5" x14ac:dyDescent="0.4">
      <c r="B460" s="10">
        <v>54</v>
      </c>
      <c r="C460" s="134" t="str">
        <f t="shared" si="16"/>
        <v>54</v>
      </c>
      <c r="D460" s="166" t="str">
        <f>IFERROR(VLOOKUP(C460,'2 出納簿(入力用)'!$C$5:$L$304,6,FALSE),"")</f>
        <v/>
      </c>
      <c r="E460" s="75" t="str">
        <f t="shared" si="17"/>
        <v/>
      </c>
    </row>
    <row r="461" spans="2:5" x14ac:dyDescent="0.4">
      <c r="B461" s="10">
        <v>55</v>
      </c>
      <c r="C461" s="134" t="str">
        <f t="shared" si="16"/>
        <v>55</v>
      </c>
      <c r="D461" s="166" t="str">
        <f>IFERROR(VLOOKUP(C461,'2 出納簿(入力用)'!$C$5:$L$304,6,FALSE),"")</f>
        <v/>
      </c>
      <c r="E461" s="75" t="str">
        <f t="shared" si="17"/>
        <v/>
      </c>
    </row>
    <row r="462" spans="2:5" x14ac:dyDescent="0.4">
      <c r="B462" s="10">
        <v>56</v>
      </c>
      <c r="C462" s="134" t="str">
        <f t="shared" si="16"/>
        <v>56</v>
      </c>
      <c r="D462" s="166" t="str">
        <f>IFERROR(VLOOKUP(C462,'2 出納簿(入力用)'!$C$5:$L$304,6,FALSE),"")</f>
        <v/>
      </c>
      <c r="E462" s="75" t="str">
        <f t="shared" si="17"/>
        <v/>
      </c>
    </row>
    <row r="463" spans="2:5" x14ac:dyDescent="0.4">
      <c r="B463" s="10">
        <v>57</v>
      </c>
      <c r="C463" s="134" t="str">
        <f t="shared" si="16"/>
        <v>57</v>
      </c>
      <c r="D463" s="166" t="str">
        <f>IFERROR(VLOOKUP(C463,'2 出納簿(入力用)'!$C$5:$L$304,6,FALSE),"")</f>
        <v/>
      </c>
      <c r="E463" s="75" t="str">
        <f t="shared" si="17"/>
        <v/>
      </c>
    </row>
    <row r="464" spans="2:5" x14ac:dyDescent="0.4">
      <c r="B464" s="10">
        <v>58</v>
      </c>
      <c r="C464" s="134" t="str">
        <f t="shared" si="16"/>
        <v>58</v>
      </c>
      <c r="D464" s="166" t="str">
        <f>IFERROR(VLOOKUP(C464,'2 出納簿(入力用)'!$C$5:$L$304,6,FALSE),"")</f>
        <v/>
      </c>
      <c r="E464" s="75" t="str">
        <f t="shared" si="17"/>
        <v/>
      </c>
    </row>
    <row r="465" spans="2:5" x14ac:dyDescent="0.4">
      <c r="B465" s="10">
        <v>59</v>
      </c>
      <c r="C465" s="134" t="str">
        <f t="shared" si="16"/>
        <v>59</v>
      </c>
      <c r="D465" s="166" t="str">
        <f>IFERROR(VLOOKUP(C465,'2 出納簿(入力用)'!$C$5:$L$304,6,FALSE),"")</f>
        <v/>
      </c>
      <c r="E465" s="75" t="str">
        <f t="shared" si="17"/>
        <v/>
      </c>
    </row>
    <row r="466" spans="2:5" x14ac:dyDescent="0.4">
      <c r="B466" s="10">
        <v>60</v>
      </c>
      <c r="C466" s="134" t="str">
        <f t="shared" si="16"/>
        <v>60</v>
      </c>
      <c r="D466" s="166" t="str">
        <f>IFERROR(VLOOKUP(C466,'2 出納簿(入力用)'!$C$5:$L$304,6,FALSE),"")</f>
        <v/>
      </c>
      <c r="E466" s="75" t="str">
        <f t="shared" si="17"/>
        <v/>
      </c>
    </row>
    <row r="467" spans="2:5" x14ac:dyDescent="0.4">
      <c r="B467" s="10">
        <v>61</v>
      </c>
      <c r="C467" s="134" t="str">
        <f t="shared" si="16"/>
        <v>61</v>
      </c>
      <c r="D467" s="166" t="str">
        <f>IFERROR(VLOOKUP(C467,'2 出納簿(入力用)'!$C$5:$L$304,6,FALSE),"")</f>
        <v/>
      </c>
      <c r="E467" s="75" t="str">
        <f t="shared" si="17"/>
        <v/>
      </c>
    </row>
    <row r="468" spans="2:5" x14ac:dyDescent="0.4">
      <c r="B468" s="10">
        <v>62</v>
      </c>
      <c r="C468" s="134" t="str">
        <f t="shared" si="16"/>
        <v>62</v>
      </c>
      <c r="D468" s="166" t="str">
        <f>IFERROR(VLOOKUP(C468,'2 出納簿(入力用)'!$C$5:$L$304,6,FALSE),"")</f>
        <v/>
      </c>
      <c r="E468" s="75" t="str">
        <f t="shared" si="17"/>
        <v/>
      </c>
    </row>
    <row r="469" spans="2:5" x14ac:dyDescent="0.4">
      <c r="B469" s="10">
        <v>63</v>
      </c>
      <c r="C469" s="134" t="str">
        <f t="shared" si="16"/>
        <v>63</v>
      </c>
      <c r="D469" s="166" t="str">
        <f>IFERROR(VLOOKUP(C469,'2 出納簿(入力用)'!$C$5:$L$304,6,FALSE),"")</f>
        <v/>
      </c>
      <c r="E469" s="75" t="str">
        <f t="shared" si="17"/>
        <v/>
      </c>
    </row>
    <row r="470" spans="2:5" x14ac:dyDescent="0.4">
      <c r="B470" s="10">
        <v>64</v>
      </c>
      <c r="C470" s="134" t="str">
        <f t="shared" si="16"/>
        <v>64</v>
      </c>
      <c r="D470" s="166" t="str">
        <f>IFERROR(VLOOKUP(C470,'2 出納簿(入力用)'!$C$5:$L$304,6,FALSE),"")</f>
        <v/>
      </c>
      <c r="E470" s="75" t="str">
        <f t="shared" si="17"/>
        <v/>
      </c>
    </row>
    <row r="471" spans="2:5" x14ac:dyDescent="0.4">
      <c r="B471" s="10">
        <v>65</v>
      </c>
      <c r="C471" s="134" t="str">
        <f t="shared" si="16"/>
        <v>65</v>
      </c>
      <c r="D471" s="166" t="str">
        <f>IFERROR(VLOOKUP(C471,'2 出納簿(入力用)'!$C$5:$L$304,6,FALSE),"")</f>
        <v/>
      </c>
      <c r="E471" s="75" t="str">
        <f t="shared" si="17"/>
        <v/>
      </c>
    </row>
    <row r="472" spans="2:5" x14ac:dyDescent="0.4">
      <c r="B472" s="10">
        <v>66</v>
      </c>
      <c r="C472" s="134" t="str">
        <f t="shared" ref="C472:C506" si="18">CONCATENATE(B472,$I$4)</f>
        <v>66</v>
      </c>
      <c r="D472" s="166" t="str">
        <f>IFERROR(VLOOKUP(C472,'2 出納簿(入力用)'!$C$5:$L$304,6,FALSE),"")</f>
        <v/>
      </c>
      <c r="E472" s="75" t="str">
        <f t="shared" si="17"/>
        <v/>
      </c>
    </row>
    <row r="473" spans="2:5" x14ac:dyDescent="0.4">
      <c r="B473" s="10">
        <v>67</v>
      </c>
      <c r="C473" s="134" t="str">
        <f t="shared" si="18"/>
        <v>67</v>
      </c>
      <c r="D473" s="166" t="str">
        <f>IFERROR(VLOOKUP(C473,'2 出納簿(入力用)'!$C$5:$L$304,6,FALSE),"")</f>
        <v/>
      </c>
      <c r="E473" s="75" t="str">
        <f t="shared" ref="E473:E506" si="19">IFERROR(E472+D473,"")</f>
        <v/>
      </c>
    </row>
    <row r="474" spans="2:5" x14ac:dyDescent="0.4">
      <c r="B474" s="10">
        <v>68</v>
      </c>
      <c r="C474" s="134" t="str">
        <f t="shared" si="18"/>
        <v>68</v>
      </c>
      <c r="D474" s="166" t="str">
        <f>IFERROR(VLOOKUP(C474,'2 出納簿(入力用)'!$C$5:$L$304,6,FALSE),"")</f>
        <v/>
      </c>
      <c r="E474" s="75" t="str">
        <f t="shared" si="19"/>
        <v/>
      </c>
    </row>
    <row r="475" spans="2:5" x14ac:dyDescent="0.4">
      <c r="B475" s="10">
        <v>69</v>
      </c>
      <c r="C475" s="134" t="str">
        <f t="shared" si="18"/>
        <v>69</v>
      </c>
      <c r="D475" s="166" t="str">
        <f>IFERROR(VLOOKUP(C475,'2 出納簿(入力用)'!$C$5:$L$304,6,FALSE),"")</f>
        <v/>
      </c>
      <c r="E475" s="75" t="str">
        <f t="shared" si="19"/>
        <v/>
      </c>
    </row>
    <row r="476" spans="2:5" x14ac:dyDescent="0.4">
      <c r="B476" s="10">
        <v>70</v>
      </c>
      <c r="C476" s="134" t="str">
        <f t="shared" si="18"/>
        <v>70</v>
      </c>
      <c r="D476" s="166" t="str">
        <f>IFERROR(VLOOKUP(C476,'2 出納簿(入力用)'!$C$5:$L$304,6,FALSE),"")</f>
        <v/>
      </c>
      <c r="E476" s="75" t="str">
        <f t="shared" si="19"/>
        <v/>
      </c>
    </row>
    <row r="477" spans="2:5" x14ac:dyDescent="0.4">
      <c r="B477" s="10">
        <v>71</v>
      </c>
      <c r="C477" s="134" t="str">
        <f t="shared" si="18"/>
        <v>71</v>
      </c>
      <c r="D477" s="166" t="str">
        <f>IFERROR(VLOOKUP(C477,'2 出納簿(入力用)'!$C$5:$L$304,6,FALSE),"")</f>
        <v/>
      </c>
      <c r="E477" s="75" t="str">
        <f t="shared" si="19"/>
        <v/>
      </c>
    </row>
    <row r="478" spans="2:5" x14ac:dyDescent="0.4">
      <c r="B478" s="10">
        <v>72</v>
      </c>
      <c r="C478" s="134" t="str">
        <f t="shared" si="18"/>
        <v>72</v>
      </c>
      <c r="D478" s="166" t="str">
        <f>IFERROR(VLOOKUP(C478,'2 出納簿(入力用)'!$C$5:$L$304,6,FALSE),"")</f>
        <v/>
      </c>
      <c r="E478" s="75" t="str">
        <f t="shared" si="19"/>
        <v/>
      </c>
    </row>
    <row r="479" spans="2:5" x14ac:dyDescent="0.4">
      <c r="B479" s="10">
        <v>73</v>
      </c>
      <c r="C479" s="134" t="str">
        <f t="shared" si="18"/>
        <v>73</v>
      </c>
      <c r="D479" s="166" t="str">
        <f>IFERROR(VLOOKUP(C479,'2 出納簿(入力用)'!$C$5:$L$304,6,FALSE),"")</f>
        <v/>
      </c>
      <c r="E479" s="75" t="str">
        <f t="shared" si="19"/>
        <v/>
      </c>
    </row>
    <row r="480" spans="2:5" x14ac:dyDescent="0.4">
      <c r="B480" s="10">
        <v>74</v>
      </c>
      <c r="C480" s="134" t="str">
        <f t="shared" si="18"/>
        <v>74</v>
      </c>
      <c r="D480" s="166" t="str">
        <f>IFERROR(VLOOKUP(C480,'2 出納簿(入力用)'!$C$5:$L$304,6,FALSE),"")</f>
        <v/>
      </c>
      <c r="E480" s="75" t="str">
        <f t="shared" si="19"/>
        <v/>
      </c>
    </row>
    <row r="481" spans="2:5" x14ac:dyDescent="0.4">
      <c r="B481" s="10">
        <v>75</v>
      </c>
      <c r="C481" s="134" t="str">
        <f t="shared" si="18"/>
        <v>75</v>
      </c>
      <c r="D481" s="166" t="str">
        <f>IFERROR(VLOOKUP(C481,'2 出納簿(入力用)'!$C$5:$L$304,6,FALSE),"")</f>
        <v/>
      </c>
      <c r="E481" s="75" t="str">
        <f t="shared" si="19"/>
        <v/>
      </c>
    </row>
    <row r="482" spans="2:5" x14ac:dyDescent="0.4">
      <c r="B482" s="10">
        <v>76</v>
      </c>
      <c r="C482" s="134" t="str">
        <f t="shared" si="18"/>
        <v>76</v>
      </c>
      <c r="D482" s="166" t="str">
        <f>IFERROR(VLOOKUP(C482,'2 出納簿(入力用)'!$C$5:$L$304,6,FALSE),"")</f>
        <v/>
      </c>
      <c r="E482" s="75" t="str">
        <f t="shared" si="19"/>
        <v/>
      </c>
    </row>
    <row r="483" spans="2:5" x14ac:dyDescent="0.4">
      <c r="B483" s="10">
        <v>77</v>
      </c>
      <c r="C483" s="134" t="str">
        <f t="shared" si="18"/>
        <v>77</v>
      </c>
      <c r="D483" s="166" t="str">
        <f>IFERROR(VLOOKUP(C483,'2 出納簿(入力用)'!$C$5:$L$304,6,FALSE),"")</f>
        <v/>
      </c>
      <c r="E483" s="75" t="str">
        <f t="shared" si="19"/>
        <v/>
      </c>
    </row>
    <row r="484" spans="2:5" x14ac:dyDescent="0.4">
      <c r="B484" s="10">
        <v>78</v>
      </c>
      <c r="C484" s="134" t="str">
        <f t="shared" si="18"/>
        <v>78</v>
      </c>
      <c r="D484" s="166" t="str">
        <f>IFERROR(VLOOKUP(C484,'2 出納簿(入力用)'!$C$5:$L$304,6,FALSE),"")</f>
        <v/>
      </c>
      <c r="E484" s="75" t="str">
        <f t="shared" si="19"/>
        <v/>
      </c>
    </row>
    <row r="485" spans="2:5" x14ac:dyDescent="0.4">
      <c r="B485" s="10">
        <v>79</v>
      </c>
      <c r="C485" s="134" t="str">
        <f t="shared" si="18"/>
        <v>79</v>
      </c>
      <c r="D485" s="166" t="str">
        <f>IFERROR(VLOOKUP(C485,'2 出納簿(入力用)'!$C$5:$L$304,6,FALSE),"")</f>
        <v/>
      </c>
      <c r="E485" s="75" t="str">
        <f t="shared" si="19"/>
        <v/>
      </c>
    </row>
    <row r="486" spans="2:5" x14ac:dyDescent="0.4">
      <c r="B486" s="10">
        <v>80</v>
      </c>
      <c r="C486" s="134" t="str">
        <f t="shared" si="18"/>
        <v>80</v>
      </c>
      <c r="D486" s="166" t="str">
        <f>IFERROR(VLOOKUP(C486,'2 出納簿(入力用)'!$C$5:$L$304,6,FALSE),"")</f>
        <v/>
      </c>
      <c r="E486" s="75" t="str">
        <f t="shared" si="19"/>
        <v/>
      </c>
    </row>
    <row r="487" spans="2:5" x14ac:dyDescent="0.4">
      <c r="B487" s="10">
        <v>81</v>
      </c>
      <c r="C487" s="134" t="str">
        <f t="shared" si="18"/>
        <v>81</v>
      </c>
      <c r="D487" s="166" t="str">
        <f>IFERROR(VLOOKUP(C487,'2 出納簿(入力用)'!$C$5:$L$304,6,FALSE),"")</f>
        <v/>
      </c>
      <c r="E487" s="75" t="str">
        <f t="shared" si="19"/>
        <v/>
      </c>
    </row>
    <row r="488" spans="2:5" x14ac:dyDescent="0.4">
      <c r="B488" s="10">
        <v>82</v>
      </c>
      <c r="C488" s="134" t="str">
        <f t="shared" si="18"/>
        <v>82</v>
      </c>
      <c r="D488" s="166" t="str">
        <f>IFERROR(VLOOKUP(C488,'2 出納簿(入力用)'!$C$5:$L$304,6,FALSE),"")</f>
        <v/>
      </c>
      <c r="E488" s="75" t="str">
        <f t="shared" si="19"/>
        <v/>
      </c>
    </row>
    <row r="489" spans="2:5" x14ac:dyDescent="0.4">
      <c r="B489" s="10">
        <v>83</v>
      </c>
      <c r="C489" s="134" t="str">
        <f t="shared" si="18"/>
        <v>83</v>
      </c>
      <c r="D489" s="166" t="str">
        <f>IFERROR(VLOOKUP(C489,'2 出納簿(入力用)'!$C$5:$L$304,6,FALSE),"")</f>
        <v/>
      </c>
      <c r="E489" s="75" t="str">
        <f t="shared" si="19"/>
        <v/>
      </c>
    </row>
    <row r="490" spans="2:5" x14ac:dyDescent="0.4">
      <c r="B490" s="10">
        <v>84</v>
      </c>
      <c r="C490" s="134" t="str">
        <f t="shared" si="18"/>
        <v>84</v>
      </c>
      <c r="D490" s="166" t="str">
        <f>IFERROR(VLOOKUP(C490,'2 出納簿(入力用)'!$C$5:$L$304,6,FALSE),"")</f>
        <v/>
      </c>
      <c r="E490" s="75" t="str">
        <f t="shared" si="19"/>
        <v/>
      </c>
    </row>
    <row r="491" spans="2:5" x14ac:dyDescent="0.4">
      <c r="B491" s="10">
        <v>85</v>
      </c>
      <c r="C491" s="134" t="str">
        <f t="shared" si="18"/>
        <v>85</v>
      </c>
      <c r="D491" s="166" t="str">
        <f>IFERROR(VLOOKUP(C491,'2 出納簿(入力用)'!$C$5:$L$304,6,FALSE),"")</f>
        <v/>
      </c>
      <c r="E491" s="75" t="str">
        <f t="shared" si="19"/>
        <v/>
      </c>
    </row>
    <row r="492" spans="2:5" x14ac:dyDescent="0.4">
      <c r="B492" s="10">
        <v>86</v>
      </c>
      <c r="C492" s="134" t="str">
        <f t="shared" si="18"/>
        <v>86</v>
      </c>
      <c r="D492" s="166" t="str">
        <f>IFERROR(VLOOKUP(C492,'2 出納簿(入力用)'!$C$5:$L$304,6,FALSE),"")</f>
        <v/>
      </c>
      <c r="E492" s="75" t="str">
        <f t="shared" si="19"/>
        <v/>
      </c>
    </row>
    <row r="493" spans="2:5" x14ac:dyDescent="0.4">
      <c r="B493" s="10">
        <v>87</v>
      </c>
      <c r="C493" s="134" t="str">
        <f t="shared" si="18"/>
        <v>87</v>
      </c>
      <c r="D493" s="166" t="str">
        <f>IFERROR(VLOOKUP(C493,'2 出納簿(入力用)'!$C$5:$L$304,6,FALSE),"")</f>
        <v/>
      </c>
      <c r="E493" s="75" t="str">
        <f t="shared" si="19"/>
        <v/>
      </c>
    </row>
    <row r="494" spans="2:5" x14ac:dyDescent="0.4">
      <c r="B494" s="10">
        <v>88</v>
      </c>
      <c r="C494" s="134" t="str">
        <f t="shared" si="18"/>
        <v>88</v>
      </c>
      <c r="D494" s="166" t="str">
        <f>IFERROR(VLOOKUP(C494,'2 出納簿(入力用)'!$C$5:$L$304,6,FALSE),"")</f>
        <v/>
      </c>
      <c r="E494" s="75" t="str">
        <f t="shared" si="19"/>
        <v/>
      </c>
    </row>
    <row r="495" spans="2:5" x14ac:dyDescent="0.4">
      <c r="B495" s="10">
        <v>89</v>
      </c>
      <c r="C495" s="134" t="str">
        <f t="shared" si="18"/>
        <v>89</v>
      </c>
      <c r="D495" s="166" t="str">
        <f>IFERROR(VLOOKUP(C495,'2 出納簿(入力用)'!$C$5:$L$304,6,FALSE),"")</f>
        <v/>
      </c>
      <c r="E495" s="75" t="str">
        <f t="shared" si="19"/>
        <v/>
      </c>
    </row>
    <row r="496" spans="2:5" x14ac:dyDescent="0.4">
      <c r="B496" s="10">
        <v>90</v>
      </c>
      <c r="C496" s="134" t="str">
        <f t="shared" si="18"/>
        <v>90</v>
      </c>
      <c r="D496" s="166" t="str">
        <f>IFERROR(VLOOKUP(C496,'2 出納簿(入力用)'!$C$5:$L$304,6,FALSE),"")</f>
        <v/>
      </c>
      <c r="E496" s="75" t="str">
        <f t="shared" si="19"/>
        <v/>
      </c>
    </row>
    <row r="497" spans="2:5" x14ac:dyDescent="0.4">
      <c r="B497" s="10">
        <v>91</v>
      </c>
      <c r="C497" s="134" t="str">
        <f t="shared" si="18"/>
        <v>91</v>
      </c>
      <c r="D497" s="166" t="str">
        <f>IFERROR(VLOOKUP(C497,'2 出納簿(入力用)'!$C$5:$L$304,6,FALSE),"")</f>
        <v/>
      </c>
      <c r="E497" s="75" t="str">
        <f t="shared" si="19"/>
        <v/>
      </c>
    </row>
    <row r="498" spans="2:5" x14ac:dyDescent="0.4">
      <c r="B498" s="10">
        <v>92</v>
      </c>
      <c r="C498" s="134" t="str">
        <f t="shared" si="18"/>
        <v>92</v>
      </c>
      <c r="D498" s="166" t="str">
        <f>IFERROR(VLOOKUP(C498,'2 出納簿(入力用)'!$C$5:$L$304,6,FALSE),"")</f>
        <v/>
      </c>
      <c r="E498" s="75" t="str">
        <f t="shared" si="19"/>
        <v/>
      </c>
    </row>
    <row r="499" spans="2:5" x14ac:dyDescent="0.4">
      <c r="B499" s="10">
        <v>93</v>
      </c>
      <c r="C499" s="134" t="str">
        <f t="shared" si="18"/>
        <v>93</v>
      </c>
      <c r="D499" s="166" t="str">
        <f>IFERROR(VLOOKUP(C499,'2 出納簿(入力用)'!$C$5:$L$304,6,FALSE),"")</f>
        <v/>
      </c>
      <c r="E499" s="75" t="str">
        <f t="shared" si="19"/>
        <v/>
      </c>
    </row>
    <row r="500" spans="2:5" x14ac:dyDescent="0.4">
      <c r="B500" s="10">
        <v>94</v>
      </c>
      <c r="C500" s="134" t="str">
        <f t="shared" si="18"/>
        <v>94</v>
      </c>
      <c r="D500" s="166" t="str">
        <f>IFERROR(VLOOKUP(C500,'2 出納簿(入力用)'!$C$5:$L$304,6,FALSE),"")</f>
        <v/>
      </c>
      <c r="E500" s="75" t="str">
        <f t="shared" si="19"/>
        <v/>
      </c>
    </row>
    <row r="501" spans="2:5" x14ac:dyDescent="0.4">
      <c r="B501" s="10">
        <v>95</v>
      </c>
      <c r="C501" s="134" t="str">
        <f t="shared" si="18"/>
        <v>95</v>
      </c>
      <c r="D501" s="166" t="str">
        <f>IFERROR(VLOOKUP(C501,'2 出納簿(入力用)'!$C$5:$L$304,6,FALSE),"")</f>
        <v/>
      </c>
      <c r="E501" s="75" t="str">
        <f t="shared" si="19"/>
        <v/>
      </c>
    </row>
    <row r="502" spans="2:5" x14ac:dyDescent="0.4">
      <c r="B502" s="10">
        <v>96</v>
      </c>
      <c r="C502" s="134" t="str">
        <f t="shared" si="18"/>
        <v>96</v>
      </c>
      <c r="D502" s="166" t="str">
        <f>IFERROR(VLOOKUP(C502,'2 出納簿(入力用)'!$C$5:$L$304,6,FALSE),"")</f>
        <v/>
      </c>
      <c r="E502" s="75" t="str">
        <f t="shared" si="19"/>
        <v/>
      </c>
    </row>
    <row r="503" spans="2:5" x14ac:dyDescent="0.4">
      <c r="B503" s="10">
        <v>97</v>
      </c>
      <c r="C503" s="134" t="str">
        <f t="shared" si="18"/>
        <v>97</v>
      </c>
      <c r="D503" s="166" t="str">
        <f>IFERROR(VLOOKUP(C503,'2 出納簿(入力用)'!$C$5:$L$304,6,FALSE),"")</f>
        <v/>
      </c>
      <c r="E503" s="75" t="str">
        <f t="shared" si="19"/>
        <v/>
      </c>
    </row>
    <row r="504" spans="2:5" x14ac:dyDescent="0.4">
      <c r="B504" s="10">
        <v>98</v>
      </c>
      <c r="C504" s="134" t="str">
        <f t="shared" si="18"/>
        <v>98</v>
      </c>
      <c r="D504" s="166" t="str">
        <f>IFERROR(VLOOKUP(C504,'2 出納簿(入力用)'!$C$5:$L$304,6,FALSE),"")</f>
        <v/>
      </c>
      <c r="E504" s="75" t="str">
        <f t="shared" si="19"/>
        <v/>
      </c>
    </row>
    <row r="505" spans="2:5" x14ac:dyDescent="0.4">
      <c r="B505" s="10">
        <v>99</v>
      </c>
      <c r="C505" s="134" t="str">
        <f t="shared" si="18"/>
        <v>99</v>
      </c>
      <c r="D505" s="166" t="str">
        <f>IFERROR(VLOOKUP(C505,'2 出納簿(入力用)'!$C$5:$L$304,6,FALSE),"")</f>
        <v/>
      </c>
      <c r="E505" s="75" t="str">
        <f t="shared" si="19"/>
        <v/>
      </c>
    </row>
    <row r="506" spans="2:5" ht="15" thickBot="1" x14ac:dyDescent="0.45">
      <c r="B506" s="62">
        <v>100</v>
      </c>
      <c r="C506" s="167" t="str">
        <f t="shared" si="18"/>
        <v>100</v>
      </c>
      <c r="D506" s="177" t="str">
        <f>IFERROR(VLOOKUP(C506,'2 出納簿(入力用)'!$C$5:$L$304,6,FALSE),"")</f>
        <v/>
      </c>
      <c r="E506" s="76" t="str">
        <f t="shared" si="19"/>
        <v/>
      </c>
    </row>
    <row r="507" spans="2:5" ht="15" thickTop="1" x14ac:dyDescent="0.4">
      <c r="B507" s="63">
        <v>1</v>
      </c>
      <c r="C507" s="169" t="str">
        <f>CONCATENATE(B507,$J$4)</f>
        <v>1</v>
      </c>
      <c r="D507" s="173" t="str">
        <f>IFERROR(VLOOKUP(C507,'2 出納簿(入力用)'!$C$5:$L$304,6,FALSE),"")</f>
        <v/>
      </c>
      <c r="E507" s="77" t="str">
        <f>D507</f>
        <v/>
      </c>
    </row>
    <row r="508" spans="2:5" x14ac:dyDescent="0.4">
      <c r="B508" s="64">
        <v>2</v>
      </c>
      <c r="C508" s="171" t="str">
        <f t="shared" ref="C508:C571" si="20">CONCATENATE(B508,$J$4)</f>
        <v>2</v>
      </c>
      <c r="D508" s="170" t="str">
        <f>IFERROR(VLOOKUP(C508,'2 出納簿(入力用)'!$C$5:$L$304,6,FALSE),"")</f>
        <v/>
      </c>
      <c r="E508" s="78" t="str">
        <f>IFERROR(E507+D508,"")</f>
        <v/>
      </c>
    </row>
    <row r="509" spans="2:5" x14ac:dyDescent="0.4">
      <c r="B509" s="64">
        <v>3</v>
      </c>
      <c r="C509" s="171" t="str">
        <f t="shared" si="20"/>
        <v>3</v>
      </c>
      <c r="D509" s="170" t="str">
        <f>IFERROR(VLOOKUP(C509,'2 出納簿(入力用)'!$C$5:$L$304,6,FALSE),"")</f>
        <v/>
      </c>
      <c r="E509" s="78" t="str">
        <f t="shared" ref="E509:E572" si="21">IFERROR(E508+D509,"")</f>
        <v/>
      </c>
    </row>
    <row r="510" spans="2:5" x14ac:dyDescent="0.4">
      <c r="B510" s="64">
        <v>4</v>
      </c>
      <c r="C510" s="171" t="str">
        <f t="shared" si="20"/>
        <v>4</v>
      </c>
      <c r="D510" s="170" t="str">
        <f>IFERROR(VLOOKUP(C510,'2 出納簿(入力用)'!$C$5:$L$304,6,FALSE),"")</f>
        <v/>
      </c>
      <c r="E510" s="78" t="str">
        <f t="shared" si="21"/>
        <v/>
      </c>
    </row>
    <row r="511" spans="2:5" x14ac:dyDescent="0.4">
      <c r="B511" s="64">
        <v>5</v>
      </c>
      <c r="C511" s="171" t="str">
        <f t="shared" si="20"/>
        <v>5</v>
      </c>
      <c r="D511" s="170" t="str">
        <f>IFERROR(VLOOKUP(C511,'2 出納簿(入力用)'!$C$5:$L$304,6,FALSE),"")</f>
        <v/>
      </c>
      <c r="E511" s="78" t="str">
        <f t="shared" si="21"/>
        <v/>
      </c>
    </row>
    <row r="512" spans="2:5" x14ac:dyDescent="0.4">
      <c r="B512" s="64">
        <v>6</v>
      </c>
      <c r="C512" s="171" t="str">
        <f t="shared" si="20"/>
        <v>6</v>
      </c>
      <c r="D512" s="170" t="str">
        <f>IFERROR(VLOOKUP(C512,'2 出納簿(入力用)'!$C$5:$L$304,6,FALSE),"")</f>
        <v/>
      </c>
      <c r="E512" s="78" t="str">
        <f t="shared" si="21"/>
        <v/>
      </c>
    </row>
    <row r="513" spans="2:5" x14ac:dyDescent="0.4">
      <c r="B513" s="64">
        <v>7</v>
      </c>
      <c r="C513" s="171" t="str">
        <f t="shared" si="20"/>
        <v>7</v>
      </c>
      <c r="D513" s="170" t="str">
        <f>IFERROR(VLOOKUP(C513,'2 出納簿(入力用)'!$C$5:$L$304,6,FALSE),"")</f>
        <v/>
      </c>
      <c r="E513" s="78" t="str">
        <f t="shared" si="21"/>
        <v/>
      </c>
    </row>
    <row r="514" spans="2:5" x14ac:dyDescent="0.4">
      <c r="B514" s="64">
        <v>8</v>
      </c>
      <c r="C514" s="171" t="str">
        <f t="shared" si="20"/>
        <v>8</v>
      </c>
      <c r="D514" s="170" t="str">
        <f>IFERROR(VLOOKUP(C514,'2 出納簿(入力用)'!$C$5:$L$304,6,FALSE),"")</f>
        <v/>
      </c>
      <c r="E514" s="78" t="str">
        <f t="shared" si="21"/>
        <v/>
      </c>
    </row>
    <row r="515" spans="2:5" x14ac:dyDescent="0.4">
      <c r="B515" s="64">
        <v>9</v>
      </c>
      <c r="C515" s="171" t="str">
        <f t="shared" si="20"/>
        <v>9</v>
      </c>
      <c r="D515" s="170" t="str">
        <f>IFERROR(VLOOKUP(C515,'2 出納簿(入力用)'!$C$5:$L$304,6,FALSE),"")</f>
        <v/>
      </c>
      <c r="E515" s="78" t="str">
        <f t="shared" si="21"/>
        <v/>
      </c>
    </row>
    <row r="516" spans="2:5" x14ac:dyDescent="0.4">
      <c r="B516" s="64">
        <v>10</v>
      </c>
      <c r="C516" s="171" t="str">
        <f t="shared" si="20"/>
        <v>10</v>
      </c>
      <c r="D516" s="170" t="str">
        <f>IFERROR(VLOOKUP(C516,'2 出納簿(入力用)'!$C$5:$L$304,6,FALSE),"")</f>
        <v/>
      </c>
      <c r="E516" s="78" t="str">
        <f t="shared" si="21"/>
        <v/>
      </c>
    </row>
    <row r="517" spans="2:5" x14ac:dyDescent="0.4">
      <c r="B517" s="64">
        <v>11</v>
      </c>
      <c r="C517" s="171" t="str">
        <f t="shared" si="20"/>
        <v>11</v>
      </c>
      <c r="D517" s="170" t="str">
        <f>IFERROR(VLOOKUP(C517,'2 出納簿(入力用)'!$C$5:$L$304,6,FALSE),"")</f>
        <v/>
      </c>
      <c r="E517" s="78" t="str">
        <f t="shared" si="21"/>
        <v/>
      </c>
    </row>
    <row r="518" spans="2:5" x14ac:dyDescent="0.4">
      <c r="B518" s="64">
        <v>12</v>
      </c>
      <c r="C518" s="171" t="str">
        <f t="shared" si="20"/>
        <v>12</v>
      </c>
      <c r="D518" s="170" t="str">
        <f>IFERROR(VLOOKUP(C518,'2 出納簿(入力用)'!$C$5:$L$304,6,FALSE),"")</f>
        <v/>
      </c>
      <c r="E518" s="78" t="str">
        <f t="shared" si="21"/>
        <v/>
      </c>
    </row>
    <row r="519" spans="2:5" x14ac:dyDescent="0.4">
      <c r="B519" s="64">
        <v>13</v>
      </c>
      <c r="C519" s="171" t="str">
        <f t="shared" si="20"/>
        <v>13</v>
      </c>
      <c r="D519" s="170" t="str">
        <f>IFERROR(VLOOKUP(C519,'2 出納簿(入力用)'!$C$5:$L$304,6,FALSE),"")</f>
        <v/>
      </c>
      <c r="E519" s="78" t="str">
        <f t="shared" si="21"/>
        <v/>
      </c>
    </row>
    <row r="520" spans="2:5" x14ac:dyDescent="0.4">
      <c r="B520" s="64">
        <v>14</v>
      </c>
      <c r="C520" s="171" t="str">
        <f t="shared" si="20"/>
        <v>14</v>
      </c>
      <c r="D520" s="170" t="str">
        <f>IFERROR(VLOOKUP(C520,'2 出納簿(入力用)'!$C$5:$L$304,6,FALSE),"")</f>
        <v/>
      </c>
      <c r="E520" s="78" t="str">
        <f t="shared" si="21"/>
        <v/>
      </c>
    </row>
    <row r="521" spans="2:5" x14ac:dyDescent="0.4">
      <c r="B521" s="64">
        <v>15</v>
      </c>
      <c r="C521" s="171" t="str">
        <f t="shared" si="20"/>
        <v>15</v>
      </c>
      <c r="D521" s="170" t="str">
        <f>IFERROR(VLOOKUP(C521,'2 出納簿(入力用)'!$C$5:$L$304,6,FALSE),"")</f>
        <v/>
      </c>
      <c r="E521" s="78" t="str">
        <f t="shared" si="21"/>
        <v/>
      </c>
    </row>
    <row r="522" spans="2:5" x14ac:dyDescent="0.4">
      <c r="B522" s="64">
        <v>16</v>
      </c>
      <c r="C522" s="171" t="str">
        <f t="shared" si="20"/>
        <v>16</v>
      </c>
      <c r="D522" s="170" t="str">
        <f>IFERROR(VLOOKUP(C522,'2 出納簿(入力用)'!$C$5:$L$304,6,FALSE),"")</f>
        <v/>
      </c>
      <c r="E522" s="78" t="str">
        <f t="shared" si="21"/>
        <v/>
      </c>
    </row>
    <row r="523" spans="2:5" x14ac:dyDescent="0.4">
      <c r="B523" s="64">
        <v>17</v>
      </c>
      <c r="C523" s="171" t="str">
        <f t="shared" si="20"/>
        <v>17</v>
      </c>
      <c r="D523" s="170" t="str">
        <f>IFERROR(VLOOKUP(C523,'2 出納簿(入力用)'!$C$5:$L$304,6,FALSE),"")</f>
        <v/>
      </c>
      <c r="E523" s="78" t="str">
        <f t="shared" si="21"/>
        <v/>
      </c>
    </row>
    <row r="524" spans="2:5" x14ac:dyDescent="0.4">
      <c r="B524" s="64">
        <v>18</v>
      </c>
      <c r="C524" s="171" t="str">
        <f t="shared" si="20"/>
        <v>18</v>
      </c>
      <c r="D524" s="170" t="str">
        <f>IFERROR(VLOOKUP(C524,'2 出納簿(入力用)'!$C$5:$L$304,6,FALSE),"")</f>
        <v/>
      </c>
      <c r="E524" s="78" t="str">
        <f t="shared" si="21"/>
        <v/>
      </c>
    </row>
    <row r="525" spans="2:5" x14ac:dyDescent="0.4">
      <c r="B525" s="64">
        <v>19</v>
      </c>
      <c r="C525" s="171" t="str">
        <f t="shared" si="20"/>
        <v>19</v>
      </c>
      <c r="D525" s="170" t="str">
        <f>IFERROR(VLOOKUP(C525,'2 出納簿(入力用)'!$C$5:$L$304,6,FALSE),"")</f>
        <v/>
      </c>
      <c r="E525" s="78" t="str">
        <f t="shared" si="21"/>
        <v/>
      </c>
    </row>
    <row r="526" spans="2:5" x14ac:dyDescent="0.4">
      <c r="B526" s="64">
        <v>20</v>
      </c>
      <c r="C526" s="171" t="str">
        <f t="shared" si="20"/>
        <v>20</v>
      </c>
      <c r="D526" s="170" t="str">
        <f>IFERROR(VLOOKUP(C526,'2 出納簿(入力用)'!$C$5:$L$304,6,FALSE),"")</f>
        <v/>
      </c>
      <c r="E526" s="78" t="str">
        <f t="shared" si="21"/>
        <v/>
      </c>
    </row>
    <row r="527" spans="2:5" x14ac:dyDescent="0.4">
      <c r="B527" s="64">
        <v>21</v>
      </c>
      <c r="C527" s="171" t="str">
        <f t="shared" si="20"/>
        <v>21</v>
      </c>
      <c r="D527" s="170" t="str">
        <f>IFERROR(VLOOKUP(C527,'2 出納簿(入力用)'!$C$5:$L$304,6,FALSE),"")</f>
        <v/>
      </c>
      <c r="E527" s="78" t="str">
        <f t="shared" si="21"/>
        <v/>
      </c>
    </row>
    <row r="528" spans="2:5" x14ac:dyDescent="0.4">
      <c r="B528" s="64">
        <v>22</v>
      </c>
      <c r="C528" s="171" t="str">
        <f t="shared" si="20"/>
        <v>22</v>
      </c>
      <c r="D528" s="170" t="str">
        <f>IFERROR(VLOOKUP(C528,'2 出納簿(入力用)'!$C$5:$L$304,6,FALSE),"")</f>
        <v/>
      </c>
      <c r="E528" s="78" t="str">
        <f t="shared" si="21"/>
        <v/>
      </c>
    </row>
    <row r="529" spans="2:5" x14ac:dyDescent="0.4">
      <c r="B529" s="64">
        <v>23</v>
      </c>
      <c r="C529" s="171" t="str">
        <f t="shared" si="20"/>
        <v>23</v>
      </c>
      <c r="D529" s="170" t="str">
        <f>IFERROR(VLOOKUP(C529,'2 出納簿(入力用)'!$C$5:$L$304,6,FALSE),"")</f>
        <v/>
      </c>
      <c r="E529" s="78" t="str">
        <f t="shared" si="21"/>
        <v/>
      </c>
    </row>
    <row r="530" spans="2:5" x14ac:dyDescent="0.4">
      <c r="B530" s="64">
        <v>24</v>
      </c>
      <c r="C530" s="171" t="str">
        <f t="shared" si="20"/>
        <v>24</v>
      </c>
      <c r="D530" s="170" t="str">
        <f>IFERROR(VLOOKUP(C530,'2 出納簿(入力用)'!$C$5:$L$304,6,FALSE),"")</f>
        <v/>
      </c>
      <c r="E530" s="78" t="str">
        <f t="shared" si="21"/>
        <v/>
      </c>
    </row>
    <row r="531" spans="2:5" x14ac:dyDescent="0.4">
      <c r="B531" s="64">
        <v>25</v>
      </c>
      <c r="C531" s="171" t="str">
        <f t="shared" si="20"/>
        <v>25</v>
      </c>
      <c r="D531" s="170" t="str">
        <f>IFERROR(VLOOKUP(C531,'2 出納簿(入力用)'!$C$5:$L$304,6,FALSE),"")</f>
        <v/>
      </c>
      <c r="E531" s="78" t="str">
        <f t="shared" si="21"/>
        <v/>
      </c>
    </row>
    <row r="532" spans="2:5" x14ac:dyDescent="0.4">
      <c r="B532" s="64">
        <v>26</v>
      </c>
      <c r="C532" s="171" t="str">
        <f t="shared" si="20"/>
        <v>26</v>
      </c>
      <c r="D532" s="170" t="str">
        <f>IFERROR(VLOOKUP(C532,'2 出納簿(入力用)'!$C$5:$L$304,6,FALSE),"")</f>
        <v/>
      </c>
      <c r="E532" s="78" t="str">
        <f t="shared" si="21"/>
        <v/>
      </c>
    </row>
    <row r="533" spans="2:5" x14ac:dyDescent="0.4">
      <c r="B533" s="64">
        <v>27</v>
      </c>
      <c r="C533" s="171" t="str">
        <f t="shared" si="20"/>
        <v>27</v>
      </c>
      <c r="D533" s="170" t="str">
        <f>IFERROR(VLOOKUP(C533,'2 出納簿(入力用)'!$C$5:$L$304,6,FALSE),"")</f>
        <v/>
      </c>
      <c r="E533" s="78" t="str">
        <f t="shared" si="21"/>
        <v/>
      </c>
    </row>
    <row r="534" spans="2:5" x14ac:dyDescent="0.4">
      <c r="B534" s="64">
        <v>28</v>
      </c>
      <c r="C534" s="171" t="str">
        <f t="shared" si="20"/>
        <v>28</v>
      </c>
      <c r="D534" s="170" t="str">
        <f>IFERROR(VLOOKUP(C534,'2 出納簿(入力用)'!$C$5:$L$304,6,FALSE),"")</f>
        <v/>
      </c>
      <c r="E534" s="78" t="str">
        <f t="shared" si="21"/>
        <v/>
      </c>
    </row>
    <row r="535" spans="2:5" x14ac:dyDescent="0.4">
      <c r="B535" s="64">
        <v>29</v>
      </c>
      <c r="C535" s="171" t="str">
        <f t="shared" si="20"/>
        <v>29</v>
      </c>
      <c r="D535" s="170" t="str">
        <f>IFERROR(VLOOKUP(C535,'2 出納簿(入力用)'!$C$5:$L$304,6,FALSE),"")</f>
        <v/>
      </c>
      <c r="E535" s="78" t="str">
        <f t="shared" si="21"/>
        <v/>
      </c>
    </row>
    <row r="536" spans="2:5" x14ac:dyDescent="0.4">
      <c r="B536" s="64">
        <v>30</v>
      </c>
      <c r="C536" s="171" t="str">
        <f t="shared" si="20"/>
        <v>30</v>
      </c>
      <c r="D536" s="170" t="str">
        <f>IFERROR(VLOOKUP(C536,'2 出納簿(入力用)'!$C$5:$L$304,6,FALSE),"")</f>
        <v/>
      </c>
      <c r="E536" s="78" t="str">
        <f t="shared" si="21"/>
        <v/>
      </c>
    </row>
    <row r="537" spans="2:5" x14ac:dyDescent="0.4">
      <c r="B537" s="64">
        <v>31</v>
      </c>
      <c r="C537" s="171" t="str">
        <f t="shared" si="20"/>
        <v>31</v>
      </c>
      <c r="D537" s="170" t="str">
        <f>IFERROR(VLOOKUP(C537,'2 出納簿(入力用)'!$C$5:$L$304,6,FALSE),"")</f>
        <v/>
      </c>
      <c r="E537" s="78" t="str">
        <f t="shared" si="21"/>
        <v/>
      </c>
    </row>
    <row r="538" spans="2:5" x14ac:dyDescent="0.4">
      <c r="B538" s="64">
        <v>32</v>
      </c>
      <c r="C538" s="171" t="str">
        <f t="shared" si="20"/>
        <v>32</v>
      </c>
      <c r="D538" s="170" t="str">
        <f>IFERROR(VLOOKUP(C538,'2 出納簿(入力用)'!$C$5:$L$304,6,FALSE),"")</f>
        <v/>
      </c>
      <c r="E538" s="78" t="str">
        <f t="shared" si="21"/>
        <v/>
      </c>
    </row>
    <row r="539" spans="2:5" x14ac:dyDescent="0.4">
      <c r="B539" s="64">
        <v>33</v>
      </c>
      <c r="C539" s="171" t="str">
        <f t="shared" si="20"/>
        <v>33</v>
      </c>
      <c r="D539" s="170" t="str">
        <f>IFERROR(VLOOKUP(C539,'2 出納簿(入力用)'!$C$5:$L$304,6,FALSE),"")</f>
        <v/>
      </c>
      <c r="E539" s="78" t="str">
        <f t="shared" si="21"/>
        <v/>
      </c>
    </row>
    <row r="540" spans="2:5" x14ac:dyDescent="0.4">
      <c r="B540" s="64">
        <v>34</v>
      </c>
      <c r="C540" s="171" t="str">
        <f t="shared" si="20"/>
        <v>34</v>
      </c>
      <c r="D540" s="170" t="str">
        <f>IFERROR(VLOOKUP(C540,'2 出納簿(入力用)'!$C$5:$L$304,6,FALSE),"")</f>
        <v/>
      </c>
      <c r="E540" s="78" t="str">
        <f t="shared" si="21"/>
        <v/>
      </c>
    </row>
    <row r="541" spans="2:5" x14ac:dyDescent="0.4">
      <c r="B541" s="64">
        <v>35</v>
      </c>
      <c r="C541" s="171" t="str">
        <f t="shared" si="20"/>
        <v>35</v>
      </c>
      <c r="D541" s="170" t="str">
        <f>IFERROR(VLOOKUP(C541,'2 出納簿(入力用)'!$C$5:$L$304,6,FALSE),"")</f>
        <v/>
      </c>
      <c r="E541" s="78" t="str">
        <f t="shared" si="21"/>
        <v/>
      </c>
    </row>
    <row r="542" spans="2:5" x14ac:dyDescent="0.4">
      <c r="B542" s="64">
        <v>36</v>
      </c>
      <c r="C542" s="171" t="str">
        <f t="shared" si="20"/>
        <v>36</v>
      </c>
      <c r="D542" s="170" t="str">
        <f>IFERROR(VLOOKUP(C542,'2 出納簿(入力用)'!$C$5:$L$304,6,FALSE),"")</f>
        <v/>
      </c>
      <c r="E542" s="78" t="str">
        <f t="shared" si="21"/>
        <v/>
      </c>
    </row>
    <row r="543" spans="2:5" x14ac:dyDescent="0.4">
      <c r="B543" s="64">
        <v>37</v>
      </c>
      <c r="C543" s="171" t="str">
        <f t="shared" si="20"/>
        <v>37</v>
      </c>
      <c r="D543" s="170" t="str">
        <f>IFERROR(VLOOKUP(C543,'2 出納簿(入力用)'!$C$5:$L$304,6,FALSE),"")</f>
        <v/>
      </c>
      <c r="E543" s="78" t="str">
        <f t="shared" si="21"/>
        <v/>
      </c>
    </row>
    <row r="544" spans="2:5" x14ac:dyDescent="0.4">
      <c r="B544" s="64">
        <v>38</v>
      </c>
      <c r="C544" s="171" t="str">
        <f t="shared" si="20"/>
        <v>38</v>
      </c>
      <c r="D544" s="170" t="str">
        <f>IFERROR(VLOOKUP(C544,'2 出納簿(入力用)'!$C$5:$L$304,6,FALSE),"")</f>
        <v/>
      </c>
      <c r="E544" s="78" t="str">
        <f t="shared" si="21"/>
        <v/>
      </c>
    </row>
    <row r="545" spans="2:5" x14ac:dyDescent="0.4">
      <c r="B545" s="64">
        <v>39</v>
      </c>
      <c r="C545" s="171" t="str">
        <f t="shared" si="20"/>
        <v>39</v>
      </c>
      <c r="D545" s="170" t="str">
        <f>IFERROR(VLOOKUP(C545,'2 出納簿(入力用)'!$C$5:$L$304,6,FALSE),"")</f>
        <v/>
      </c>
      <c r="E545" s="78" t="str">
        <f t="shared" si="21"/>
        <v/>
      </c>
    </row>
    <row r="546" spans="2:5" x14ac:dyDescent="0.4">
      <c r="B546" s="64">
        <v>40</v>
      </c>
      <c r="C546" s="171" t="str">
        <f t="shared" si="20"/>
        <v>40</v>
      </c>
      <c r="D546" s="170" t="str">
        <f>IFERROR(VLOOKUP(C546,'2 出納簿(入力用)'!$C$5:$L$304,6,FALSE),"")</f>
        <v/>
      </c>
      <c r="E546" s="78" t="str">
        <f t="shared" si="21"/>
        <v/>
      </c>
    </row>
    <row r="547" spans="2:5" x14ac:dyDescent="0.4">
      <c r="B547" s="64">
        <v>41</v>
      </c>
      <c r="C547" s="171" t="str">
        <f t="shared" si="20"/>
        <v>41</v>
      </c>
      <c r="D547" s="170" t="str">
        <f>IFERROR(VLOOKUP(C547,'2 出納簿(入力用)'!$C$5:$L$304,6,FALSE),"")</f>
        <v/>
      </c>
      <c r="E547" s="78" t="str">
        <f t="shared" si="21"/>
        <v/>
      </c>
    </row>
    <row r="548" spans="2:5" x14ac:dyDescent="0.4">
      <c r="B548" s="64">
        <v>42</v>
      </c>
      <c r="C548" s="171" t="str">
        <f t="shared" si="20"/>
        <v>42</v>
      </c>
      <c r="D548" s="170" t="str">
        <f>IFERROR(VLOOKUP(C548,'2 出納簿(入力用)'!$C$5:$L$304,6,FALSE),"")</f>
        <v/>
      </c>
      <c r="E548" s="78" t="str">
        <f t="shared" si="21"/>
        <v/>
      </c>
    </row>
    <row r="549" spans="2:5" x14ac:dyDescent="0.4">
      <c r="B549" s="64">
        <v>43</v>
      </c>
      <c r="C549" s="171" t="str">
        <f t="shared" si="20"/>
        <v>43</v>
      </c>
      <c r="D549" s="170" t="str">
        <f>IFERROR(VLOOKUP(C549,'2 出納簿(入力用)'!$C$5:$L$304,6,FALSE),"")</f>
        <v/>
      </c>
      <c r="E549" s="78" t="str">
        <f t="shared" si="21"/>
        <v/>
      </c>
    </row>
    <row r="550" spans="2:5" x14ac:dyDescent="0.4">
      <c r="B550" s="64">
        <v>44</v>
      </c>
      <c r="C550" s="171" t="str">
        <f t="shared" si="20"/>
        <v>44</v>
      </c>
      <c r="D550" s="170" t="str">
        <f>IFERROR(VLOOKUP(C550,'2 出納簿(入力用)'!$C$5:$L$304,6,FALSE),"")</f>
        <v/>
      </c>
      <c r="E550" s="78" t="str">
        <f t="shared" si="21"/>
        <v/>
      </c>
    </row>
    <row r="551" spans="2:5" x14ac:dyDescent="0.4">
      <c r="B551" s="64">
        <v>45</v>
      </c>
      <c r="C551" s="171" t="str">
        <f t="shared" si="20"/>
        <v>45</v>
      </c>
      <c r="D551" s="170" t="str">
        <f>IFERROR(VLOOKUP(C551,'2 出納簿(入力用)'!$C$5:$L$304,6,FALSE),"")</f>
        <v/>
      </c>
      <c r="E551" s="78" t="str">
        <f t="shared" si="21"/>
        <v/>
      </c>
    </row>
    <row r="552" spans="2:5" x14ac:dyDescent="0.4">
      <c r="B552" s="64">
        <v>46</v>
      </c>
      <c r="C552" s="171" t="str">
        <f t="shared" si="20"/>
        <v>46</v>
      </c>
      <c r="D552" s="170" t="str">
        <f>IFERROR(VLOOKUP(C552,'2 出納簿(入力用)'!$C$5:$L$304,6,FALSE),"")</f>
        <v/>
      </c>
      <c r="E552" s="78" t="str">
        <f t="shared" si="21"/>
        <v/>
      </c>
    </row>
    <row r="553" spans="2:5" x14ac:dyDescent="0.4">
      <c r="B553" s="64">
        <v>47</v>
      </c>
      <c r="C553" s="171" t="str">
        <f t="shared" si="20"/>
        <v>47</v>
      </c>
      <c r="D553" s="170" t="str">
        <f>IFERROR(VLOOKUP(C553,'2 出納簿(入力用)'!$C$5:$L$304,6,FALSE),"")</f>
        <v/>
      </c>
      <c r="E553" s="78" t="str">
        <f t="shared" si="21"/>
        <v/>
      </c>
    </row>
    <row r="554" spans="2:5" x14ac:dyDescent="0.4">
      <c r="B554" s="64">
        <v>48</v>
      </c>
      <c r="C554" s="171" t="str">
        <f t="shared" si="20"/>
        <v>48</v>
      </c>
      <c r="D554" s="170" t="str">
        <f>IFERROR(VLOOKUP(C554,'2 出納簿(入力用)'!$C$5:$L$304,6,FALSE),"")</f>
        <v/>
      </c>
      <c r="E554" s="78" t="str">
        <f t="shared" si="21"/>
        <v/>
      </c>
    </row>
    <row r="555" spans="2:5" x14ac:dyDescent="0.4">
      <c r="B555" s="64">
        <v>49</v>
      </c>
      <c r="C555" s="171" t="str">
        <f t="shared" si="20"/>
        <v>49</v>
      </c>
      <c r="D555" s="170" t="str">
        <f>IFERROR(VLOOKUP(C555,'2 出納簿(入力用)'!$C$5:$L$304,6,FALSE),"")</f>
        <v/>
      </c>
      <c r="E555" s="78" t="str">
        <f t="shared" si="21"/>
        <v/>
      </c>
    </row>
    <row r="556" spans="2:5" x14ac:dyDescent="0.4">
      <c r="B556" s="64">
        <v>50</v>
      </c>
      <c r="C556" s="171" t="str">
        <f t="shared" si="20"/>
        <v>50</v>
      </c>
      <c r="D556" s="170" t="str">
        <f>IFERROR(VLOOKUP(C556,'2 出納簿(入力用)'!$C$5:$L$304,6,FALSE),"")</f>
        <v/>
      </c>
      <c r="E556" s="78" t="str">
        <f t="shared" si="21"/>
        <v/>
      </c>
    </row>
    <row r="557" spans="2:5" x14ac:dyDescent="0.4">
      <c r="B557" s="64">
        <v>51</v>
      </c>
      <c r="C557" s="171" t="str">
        <f t="shared" si="20"/>
        <v>51</v>
      </c>
      <c r="D557" s="170" t="str">
        <f>IFERROR(VLOOKUP(C557,'2 出納簿(入力用)'!$C$5:$L$304,6,FALSE),"")</f>
        <v/>
      </c>
      <c r="E557" s="78" t="str">
        <f t="shared" si="21"/>
        <v/>
      </c>
    </row>
    <row r="558" spans="2:5" x14ac:dyDescent="0.4">
      <c r="B558" s="64">
        <v>52</v>
      </c>
      <c r="C558" s="171" t="str">
        <f t="shared" si="20"/>
        <v>52</v>
      </c>
      <c r="D558" s="170" t="str">
        <f>IFERROR(VLOOKUP(C558,'2 出納簿(入力用)'!$C$5:$L$304,6,FALSE),"")</f>
        <v/>
      </c>
      <c r="E558" s="78" t="str">
        <f t="shared" si="21"/>
        <v/>
      </c>
    </row>
    <row r="559" spans="2:5" x14ac:dyDescent="0.4">
      <c r="B559" s="64">
        <v>53</v>
      </c>
      <c r="C559" s="171" t="str">
        <f t="shared" si="20"/>
        <v>53</v>
      </c>
      <c r="D559" s="170" t="str">
        <f>IFERROR(VLOOKUP(C559,'2 出納簿(入力用)'!$C$5:$L$304,6,FALSE),"")</f>
        <v/>
      </c>
      <c r="E559" s="78" t="str">
        <f t="shared" si="21"/>
        <v/>
      </c>
    </row>
    <row r="560" spans="2:5" x14ac:dyDescent="0.4">
      <c r="B560" s="64">
        <v>54</v>
      </c>
      <c r="C560" s="171" t="str">
        <f t="shared" si="20"/>
        <v>54</v>
      </c>
      <c r="D560" s="170" t="str">
        <f>IFERROR(VLOOKUP(C560,'2 出納簿(入力用)'!$C$5:$L$304,6,FALSE),"")</f>
        <v/>
      </c>
      <c r="E560" s="78" t="str">
        <f t="shared" si="21"/>
        <v/>
      </c>
    </row>
    <row r="561" spans="2:5" x14ac:dyDescent="0.4">
      <c r="B561" s="64">
        <v>55</v>
      </c>
      <c r="C561" s="171" t="str">
        <f t="shared" si="20"/>
        <v>55</v>
      </c>
      <c r="D561" s="170" t="str">
        <f>IFERROR(VLOOKUP(C561,'2 出納簿(入力用)'!$C$5:$L$304,6,FALSE),"")</f>
        <v/>
      </c>
      <c r="E561" s="78" t="str">
        <f t="shared" si="21"/>
        <v/>
      </c>
    </row>
    <row r="562" spans="2:5" x14ac:dyDescent="0.4">
      <c r="B562" s="64">
        <v>56</v>
      </c>
      <c r="C562" s="171" t="str">
        <f t="shared" si="20"/>
        <v>56</v>
      </c>
      <c r="D562" s="170" t="str">
        <f>IFERROR(VLOOKUP(C562,'2 出納簿(入力用)'!$C$5:$L$304,6,FALSE),"")</f>
        <v/>
      </c>
      <c r="E562" s="78" t="str">
        <f t="shared" si="21"/>
        <v/>
      </c>
    </row>
    <row r="563" spans="2:5" x14ac:dyDescent="0.4">
      <c r="B563" s="64">
        <v>57</v>
      </c>
      <c r="C563" s="171" t="str">
        <f t="shared" si="20"/>
        <v>57</v>
      </c>
      <c r="D563" s="170" t="str">
        <f>IFERROR(VLOOKUP(C563,'2 出納簿(入力用)'!$C$5:$L$304,6,FALSE),"")</f>
        <v/>
      </c>
      <c r="E563" s="78" t="str">
        <f t="shared" si="21"/>
        <v/>
      </c>
    </row>
    <row r="564" spans="2:5" x14ac:dyDescent="0.4">
      <c r="B564" s="64">
        <v>58</v>
      </c>
      <c r="C564" s="171" t="str">
        <f t="shared" si="20"/>
        <v>58</v>
      </c>
      <c r="D564" s="170" t="str">
        <f>IFERROR(VLOOKUP(C564,'2 出納簿(入力用)'!$C$5:$L$304,6,FALSE),"")</f>
        <v/>
      </c>
      <c r="E564" s="78" t="str">
        <f t="shared" si="21"/>
        <v/>
      </c>
    </row>
    <row r="565" spans="2:5" x14ac:dyDescent="0.4">
      <c r="B565" s="64">
        <v>59</v>
      </c>
      <c r="C565" s="171" t="str">
        <f t="shared" si="20"/>
        <v>59</v>
      </c>
      <c r="D565" s="170" t="str">
        <f>IFERROR(VLOOKUP(C565,'2 出納簿(入力用)'!$C$5:$L$304,6,FALSE),"")</f>
        <v/>
      </c>
      <c r="E565" s="78" t="str">
        <f t="shared" si="21"/>
        <v/>
      </c>
    </row>
    <row r="566" spans="2:5" x14ac:dyDescent="0.4">
      <c r="B566" s="64">
        <v>60</v>
      </c>
      <c r="C566" s="171" t="str">
        <f t="shared" si="20"/>
        <v>60</v>
      </c>
      <c r="D566" s="170" t="str">
        <f>IFERROR(VLOOKUP(C566,'2 出納簿(入力用)'!$C$5:$L$304,6,FALSE),"")</f>
        <v/>
      </c>
      <c r="E566" s="78" t="str">
        <f t="shared" si="21"/>
        <v/>
      </c>
    </row>
    <row r="567" spans="2:5" x14ac:dyDescent="0.4">
      <c r="B567" s="64">
        <v>61</v>
      </c>
      <c r="C567" s="171" t="str">
        <f t="shared" si="20"/>
        <v>61</v>
      </c>
      <c r="D567" s="170" t="str">
        <f>IFERROR(VLOOKUP(C567,'2 出納簿(入力用)'!$C$5:$L$304,6,FALSE),"")</f>
        <v/>
      </c>
      <c r="E567" s="78" t="str">
        <f t="shared" si="21"/>
        <v/>
      </c>
    </row>
    <row r="568" spans="2:5" x14ac:dyDescent="0.4">
      <c r="B568" s="64">
        <v>62</v>
      </c>
      <c r="C568" s="171" t="str">
        <f t="shared" si="20"/>
        <v>62</v>
      </c>
      <c r="D568" s="170" t="str">
        <f>IFERROR(VLOOKUP(C568,'2 出納簿(入力用)'!$C$5:$L$304,6,FALSE),"")</f>
        <v/>
      </c>
      <c r="E568" s="78" t="str">
        <f t="shared" si="21"/>
        <v/>
      </c>
    </row>
    <row r="569" spans="2:5" x14ac:dyDescent="0.4">
      <c r="B569" s="64">
        <v>63</v>
      </c>
      <c r="C569" s="171" t="str">
        <f t="shared" si="20"/>
        <v>63</v>
      </c>
      <c r="D569" s="170" t="str">
        <f>IFERROR(VLOOKUP(C569,'2 出納簿(入力用)'!$C$5:$L$304,6,FALSE),"")</f>
        <v/>
      </c>
      <c r="E569" s="78" t="str">
        <f t="shared" si="21"/>
        <v/>
      </c>
    </row>
    <row r="570" spans="2:5" x14ac:dyDescent="0.4">
      <c r="B570" s="64">
        <v>64</v>
      </c>
      <c r="C570" s="171" t="str">
        <f t="shared" si="20"/>
        <v>64</v>
      </c>
      <c r="D570" s="170" t="str">
        <f>IFERROR(VLOOKUP(C570,'2 出納簿(入力用)'!$C$5:$L$304,6,FALSE),"")</f>
        <v/>
      </c>
      <c r="E570" s="78" t="str">
        <f t="shared" si="21"/>
        <v/>
      </c>
    </row>
    <row r="571" spans="2:5" x14ac:dyDescent="0.4">
      <c r="B571" s="64">
        <v>65</v>
      </c>
      <c r="C571" s="171" t="str">
        <f t="shared" si="20"/>
        <v>65</v>
      </c>
      <c r="D571" s="170" t="str">
        <f>IFERROR(VLOOKUP(C571,'2 出納簿(入力用)'!$C$5:$L$304,6,FALSE),"")</f>
        <v/>
      </c>
      <c r="E571" s="78" t="str">
        <f t="shared" si="21"/>
        <v/>
      </c>
    </row>
    <row r="572" spans="2:5" x14ac:dyDescent="0.4">
      <c r="B572" s="64">
        <v>66</v>
      </c>
      <c r="C572" s="171" t="str">
        <f t="shared" ref="C572:C606" si="22">CONCATENATE(B572,$J$4)</f>
        <v>66</v>
      </c>
      <c r="D572" s="170" t="str">
        <f>IFERROR(VLOOKUP(C572,'2 出納簿(入力用)'!$C$5:$L$304,6,FALSE),"")</f>
        <v/>
      </c>
      <c r="E572" s="78" t="str">
        <f t="shared" si="21"/>
        <v/>
      </c>
    </row>
    <row r="573" spans="2:5" x14ac:dyDescent="0.4">
      <c r="B573" s="64">
        <v>67</v>
      </c>
      <c r="C573" s="171" t="str">
        <f t="shared" si="22"/>
        <v>67</v>
      </c>
      <c r="D573" s="170" t="str">
        <f>IFERROR(VLOOKUP(C573,'2 出納簿(入力用)'!$C$5:$L$304,6,FALSE),"")</f>
        <v/>
      </c>
      <c r="E573" s="78" t="str">
        <f t="shared" ref="E573:E606" si="23">IFERROR(E572+D573,"")</f>
        <v/>
      </c>
    </row>
    <row r="574" spans="2:5" x14ac:dyDescent="0.4">
      <c r="B574" s="64">
        <v>68</v>
      </c>
      <c r="C574" s="171" t="str">
        <f t="shared" si="22"/>
        <v>68</v>
      </c>
      <c r="D574" s="170" t="str">
        <f>IFERROR(VLOOKUP(C574,'2 出納簿(入力用)'!$C$5:$L$304,6,FALSE),"")</f>
        <v/>
      </c>
      <c r="E574" s="78" t="str">
        <f t="shared" si="23"/>
        <v/>
      </c>
    </row>
    <row r="575" spans="2:5" x14ac:dyDescent="0.4">
      <c r="B575" s="64">
        <v>69</v>
      </c>
      <c r="C575" s="171" t="str">
        <f t="shared" si="22"/>
        <v>69</v>
      </c>
      <c r="D575" s="170" t="str">
        <f>IFERROR(VLOOKUP(C575,'2 出納簿(入力用)'!$C$5:$L$304,6,FALSE),"")</f>
        <v/>
      </c>
      <c r="E575" s="78" t="str">
        <f t="shared" si="23"/>
        <v/>
      </c>
    </row>
    <row r="576" spans="2:5" x14ac:dyDescent="0.4">
      <c r="B576" s="64">
        <v>70</v>
      </c>
      <c r="C576" s="171" t="str">
        <f t="shared" si="22"/>
        <v>70</v>
      </c>
      <c r="D576" s="170" t="str">
        <f>IFERROR(VLOOKUP(C576,'2 出納簿(入力用)'!$C$5:$L$304,6,FALSE),"")</f>
        <v/>
      </c>
      <c r="E576" s="78" t="str">
        <f t="shared" si="23"/>
        <v/>
      </c>
    </row>
    <row r="577" spans="2:5" x14ac:dyDescent="0.4">
      <c r="B577" s="64">
        <v>71</v>
      </c>
      <c r="C577" s="171" t="str">
        <f t="shared" si="22"/>
        <v>71</v>
      </c>
      <c r="D577" s="170" t="str">
        <f>IFERROR(VLOOKUP(C577,'2 出納簿(入力用)'!$C$5:$L$304,6,FALSE),"")</f>
        <v/>
      </c>
      <c r="E577" s="78" t="str">
        <f t="shared" si="23"/>
        <v/>
      </c>
    </row>
    <row r="578" spans="2:5" x14ac:dyDescent="0.4">
      <c r="B578" s="64">
        <v>72</v>
      </c>
      <c r="C578" s="171" t="str">
        <f t="shared" si="22"/>
        <v>72</v>
      </c>
      <c r="D578" s="170" t="str">
        <f>IFERROR(VLOOKUP(C578,'2 出納簿(入力用)'!$C$5:$L$304,6,FALSE),"")</f>
        <v/>
      </c>
      <c r="E578" s="78" t="str">
        <f t="shared" si="23"/>
        <v/>
      </c>
    </row>
    <row r="579" spans="2:5" x14ac:dyDescent="0.4">
      <c r="B579" s="64">
        <v>73</v>
      </c>
      <c r="C579" s="171" t="str">
        <f t="shared" si="22"/>
        <v>73</v>
      </c>
      <c r="D579" s="170" t="str">
        <f>IFERROR(VLOOKUP(C579,'2 出納簿(入力用)'!$C$5:$L$304,6,FALSE),"")</f>
        <v/>
      </c>
      <c r="E579" s="78" t="str">
        <f t="shared" si="23"/>
        <v/>
      </c>
    </row>
    <row r="580" spans="2:5" x14ac:dyDescent="0.4">
      <c r="B580" s="64">
        <v>74</v>
      </c>
      <c r="C580" s="171" t="str">
        <f t="shared" si="22"/>
        <v>74</v>
      </c>
      <c r="D580" s="170" t="str">
        <f>IFERROR(VLOOKUP(C580,'2 出納簿(入力用)'!$C$5:$L$304,6,FALSE),"")</f>
        <v/>
      </c>
      <c r="E580" s="78" t="str">
        <f t="shared" si="23"/>
        <v/>
      </c>
    </row>
    <row r="581" spans="2:5" x14ac:dyDescent="0.4">
      <c r="B581" s="64">
        <v>75</v>
      </c>
      <c r="C581" s="171" t="str">
        <f t="shared" si="22"/>
        <v>75</v>
      </c>
      <c r="D581" s="170" t="str">
        <f>IFERROR(VLOOKUP(C581,'2 出納簿(入力用)'!$C$5:$L$304,6,FALSE),"")</f>
        <v/>
      </c>
      <c r="E581" s="78" t="str">
        <f t="shared" si="23"/>
        <v/>
      </c>
    </row>
    <row r="582" spans="2:5" x14ac:dyDescent="0.4">
      <c r="B582" s="64">
        <v>76</v>
      </c>
      <c r="C582" s="171" t="str">
        <f t="shared" si="22"/>
        <v>76</v>
      </c>
      <c r="D582" s="170" t="str">
        <f>IFERROR(VLOOKUP(C582,'2 出納簿(入力用)'!$C$5:$L$304,6,FALSE),"")</f>
        <v/>
      </c>
      <c r="E582" s="78" t="str">
        <f t="shared" si="23"/>
        <v/>
      </c>
    </row>
    <row r="583" spans="2:5" x14ac:dyDescent="0.4">
      <c r="B583" s="64">
        <v>77</v>
      </c>
      <c r="C583" s="171" t="str">
        <f t="shared" si="22"/>
        <v>77</v>
      </c>
      <c r="D583" s="170" t="str">
        <f>IFERROR(VLOOKUP(C583,'2 出納簿(入力用)'!$C$5:$L$304,6,FALSE),"")</f>
        <v/>
      </c>
      <c r="E583" s="78" t="str">
        <f t="shared" si="23"/>
        <v/>
      </c>
    </row>
    <row r="584" spans="2:5" x14ac:dyDescent="0.4">
      <c r="B584" s="64">
        <v>78</v>
      </c>
      <c r="C584" s="171" t="str">
        <f t="shared" si="22"/>
        <v>78</v>
      </c>
      <c r="D584" s="170" t="str">
        <f>IFERROR(VLOOKUP(C584,'2 出納簿(入力用)'!$C$5:$L$304,6,FALSE),"")</f>
        <v/>
      </c>
      <c r="E584" s="78" t="str">
        <f t="shared" si="23"/>
        <v/>
      </c>
    </row>
    <row r="585" spans="2:5" x14ac:dyDescent="0.4">
      <c r="B585" s="64">
        <v>79</v>
      </c>
      <c r="C585" s="171" t="str">
        <f t="shared" si="22"/>
        <v>79</v>
      </c>
      <c r="D585" s="170" t="str">
        <f>IFERROR(VLOOKUP(C585,'2 出納簿(入力用)'!$C$5:$L$304,6,FALSE),"")</f>
        <v/>
      </c>
      <c r="E585" s="78" t="str">
        <f t="shared" si="23"/>
        <v/>
      </c>
    </row>
    <row r="586" spans="2:5" x14ac:dyDescent="0.4">
      <c r="B586" s="64">
        <v>80</v>
      </c>
      <c r="C586" s="171" t="str">
        <f t="shared" si="22"/>
        <v>80</v>
      </c>
      <c r="D586" s="170" t="str">
        <f>IFERROR(VLOOKUP(C586,'2 出納簿(入力用)'!$C$5:$L$304,6,FALSE),"")</f>
        <v/>
      </c>
      <c r="E586" s="78" t="str">
        <f t="shared" si="23"/>
        <v/>
      </c>
    </row>
    <row r="587" spans="2:5" x14ac:dyDescent="0.4">
      <c r="B587" s="64">
        <v>81</v>
      </c>
      <c r="C587" s="171" t="str">
        <f t="shared" si="22"/>
        <v>81</v>
      </c>
      <c r="D587" s="170" t="str">
        <f>IFERROR(VLOOKUP(C587,'2 出納簿(入力用)'!$C$5:$L$304,6,FALSE),"")</f>
        <v/>
      </c>
      <c r="E587" s="78" t="str">
        <f t="shared" si="23"/>
        <v/>
      </c>
    </row>
    <row r="588" spans="2:5" x14ac:dyDescent="0.4">
      <c r="B588" s="64">
        <v>82</v>
      </c>
      <c r="C588" s="171" t="str">
        <f t="shared" si="22"/>
        <v>82</v>
      </c>
      <c r="D588" s="170" t="str">
        <f>IFERROR(VLOOKUP(C588,'2 出納簿(入力用)'!$C$5:$L$304,6,FALSE),"")</f>
        <v/>
      </c>
      <c r="E588" s="78" t="str">
        <f t="shared" si="23"/>
        <v/>
      </c>
    </row>
    <row r="589" spans="2:5" x14ac:dyDescent="0.4">
      <c r="B589" s="64">
        <v>83</v>
      </c>
      <c r="C589" s="171" t="str">
        <f t="shared" si="22"/>
        <v>83</v>
      </c>
      <c r="D589" s="170" t="str">
        <f>IFERROR(VLOOKUP(C589,'2 出納簿(入力用)'!$C$5:$L$304,6,FALSE),"")</f>
        <v/>
      </c>
      <c r="E589" s="78" t="str">
        <f t="shared" si="23"/>
        <v/>
      </c>
    </row>
    <row r="590" spans="2:5" x14ac:dyDescent="0.4">
      <c r="B590" s="64">
        <v>84</v>
      </c>
      <c r="C590" s="171" t="str">
        <f t="shared" si="22"/>
        <v>84</v>
      </c>
      <c r="D590" s="170" t="str">
        <f>IFERROR(VLOOKUP(C590,'2 出納簿(入力用)'!$C$5:$L$304,6,FALSE),"")</f>
        <v/>
      </c>
      <c r="E590" s="78" t="str">
        <f t="shared" si="23"/>
        <v/>
      </c>
    </row>
    <row r="591" spans="2:5" x14ac:dyDescent="0.4">
      <c r="B591" s="64">
        <v>85</v>
      </c>
      <c r="C591" s="171" t="str">
        <f t="shared" si="22"/>
        <v>85</v>
      </c>
      <c r="D591" s="170" t="str">
        <f>IFERROR(VLOOKUP(C591,'2 出納簿(入力用)'!$C$5:$L$304,6,FALSE),"")</f>
        <v/>
      </c>
      <c r="E591" s="78" t="str">
        <f t="shared" si="23"/>
        <v/>
      </c>
    </row>
    <row r="592" spans="2:5" x14ac:dyDescent="0.4">
      <c r="B592" s="64">
        <v>86</v>
      </c>
      <c r="C592" s="171" t="str">
        <f t="shared" si="22"/>
        <v>86</v>
      </c>
      <c r="D592" s="170" t="str">
        <f>IFERROR(VLOOKUP(C592,'2 出納簿(入力用)'!$C$5:$L$304,6,FALSE),"")</f>
        <v/>
      </c>
      <c r="E592" s="78" t="str">
        <f t="shared" si="23"/>
        <v/>
      </c>
    </row>
    <row r="593" spans="2:5" x14ac:dyDescent="0.4">
      <c r="B593" s="64">
        <v>87</v>
      </c>
      <c r="C593" s="171" t="str">
        <f t="shared" si="22"/>
        <v>87</v>
      </c>
      <c r="D593" s="170" t="str">
        <f>IFERROR(VLOOKUP(C593,'2 出納簿(入力用)'!$C$5:$L$304,6,FALSE),"")</f>
        <v/>
      </c>
      <c r="E593" s="78" t="str">
        <f t="shared" si="23"/>
        <v/>
      </c>
    </row>
    <row r="594" spans="2:5" x14ac:dyDescent="0.4">
      <c r="B594" s="64">
        <v>88</v>
      </c>
      <c r="C594" s="171" t="str">
        <f t="shared" si="22"/>
        <v>88</v>
      </c>
      <c r="D594" s="170" t="str">
        <f>IFERROR(VLOOKUP(C594,'2 出納簿(入力用)'!$C$5:$L$304,6,FALSE),"")</f>
        <v/>
      </c>
      <c r="E594" s="78" t="str">
        <f t="shared" si="23"/>
        <v/>
      </c>
    </row>
    <row r="595" spans="2:5" x14ac:dyDescent="0.4">
      <c r="B595" s="64">
        <v>89</v>
      </c>
      <c r="C595" s="171" t="str">
        <f t="shared" si="22"/>
        <v>89</v>
      </c>
      <c r="D595" s="170" t="str">
        <f>IFERROR(VLOOKUP(C595,'2 出納簿(入力用)'!$C$5:$L$304,6,FALSE),"")</f>
        <v/>
      </c>
      <c r="E595" s="78" t="str">
        <f t="shared" si="23"/>
        <v/>
      </c>
    </row>
    <row r="596" spans="2:5" x14ac:dyDescent="0.4">
      <c r="B596" s="64">
        <v>90</v>
      </c>
      <c r="C596" s="171" t="str">
        <f t="shared" si="22"/>
        <v>90</v>
      </c>
      <c r="D596" s="170" t="str">
        <f>IFERROR(VLOOKUP(C596,'2 出納簿(入力用)'!$C$5:$L$304,6,FALSE),"")</f>
        <v/>
      </c>
      <c r="E596" s="78" t="str">
        <f t="shared" si="23"/>
        <v/>
      </c>
    </row>
    <row r="597" spans="2:5" x14ac:dyDescent="0.4">
      <c r="B597" s="64">
        <v>91</v>
      </c>
      <c r="C597" s="171" t="str">
        <f t="shared" si="22"/>
        <v>91</v>
      </c>
      <c r="D597" s="170" t="str">
        <f>IFERROR(VLOOKUP(C597,'2 出納簿(入力用)'!$C$5:$L$304,6,FALSE),"")</f>
        <v/>
      </c>
      <c r="E597" s="78" t="str">
        <f t="shared" si="23"/>
        <v/>
      </c>
    </row>
    <row r="598" spans="2:5" x14ac:dyDescent="0.4">
      <c r="B598" s="64">
        <v>92</v>
      </c>
      <c r="C598" s="171" t="str">
        <f t="shared" si="22"/>
        <v>92</v>
      </c>
      <c r="D598" s="170" t="str">
        <f>IFERROR(VLOOKUP(C598,'2 出納簿(入力用)'!$C$5:$L$304,6,FALSE),"")</f>
        <v/>
      </c>
      <c r="E598" s="78" t="str">
        <f t="shared" si="23"/>
        <v/>
      </c>
    </row>
    <row r="599" spans="2:5" x14ac:dyDescent="0.4">
      <c r="B599" s="64">
        <v>93</v>
      </c>
      <c r="C599" s="171" t="str">
        <f t="shared" si="22"/>
        <v>93</v>
      </c>
      <c r="D599" s="170" t="str">
        <f>IFERROR(VLOOKUP(C599,'2 出納簿(入力用)'!$C$5:$L$304,6,FALSE),"")</f>
        <v/>
      </c>
      <c r="E599" s="78" t="str">
        <f t="shared" si="23"/>
        <v/>
      </c>
    </row>
    <row r="600" spans="2:5" x14ac:dyDescent="0.4">
      <c r="B600" s="64">
        <v>94</v>
      </c>
      <c r="C600" s="171" t="str">
        <f t="shared" si="22"/>
        <v>94</v>
      </c>
      <c r="D600" s="170" t="str">
        <f>IFERROR(VLOOKUP(C600,'2 出納簿(入力用)'!$C$5:$L$304,6,FALSE),"")</f>
        <v/>
      </c>
      <c r="E600" s="78" t="str">
        <f t="shared" si="23"/>
        <v/>
      </c>
    </row>
    <row r="601" spans="2:5" x14ac:dyDescent="0.4">
      <c r="B601" s="64">
        <v>95</v>
      </c>
      <c r="C601" s="171" t="str">
        <f t="shared" si="22"/>
        <v>95</v>
      </c>
      <c r="D601" s="170" t="str">
        <f>IFERROR(VLOOKUP(C601,'2 出納簿(入力用)'!$C$5:$L$304,6,FALSE),"")</f>
        <v/>
      </c>
      <c r="E601" s="78" t="str">
        <f t="shared" si="23"/>
        <v/>
      </c>
    </row>
    <row r="602" spans="2:5" x14ac:dyDescent="0.4">
      <c r="B602" s="64">
        <v>96</v>
      </c>
      <c r="C602" s="171" t="str">
        <f t="shared" si="22"/>
        <v>96</v>
      </c>
      <c r="D602" s="170" t="str">
        <f>IFERROR(VLOOKUP(C602,'2 出納簿(入力用)'!$C$5:$L$304,6,FALSE),"")</f>
        <v/>
      </c>
      <c r="E602" s="78" t="str">
        <f t="shared" si="23"/>
        <v/>
      </c>
    </row>
    <row r="603" spans="2:5" x14ac:dyDescent="0.4">
      <c r="B603" s="64">
        <v>97</v>
      </c>
      <c r="C603" s="171" t="str">
        <f t="shared" si="22"/>
        <v>97</v>
      </c>
      <c r="D603" s="170" t="str">
        <f>IFERROR(VLOOKUP(C603,'2 出納簿(入力用)'!$C$5:$L$304,6,FALSE),"")</f>
        <v/>
      </c>
      <c r="E603" s="78" t="str">
        <f t="shared" si="23"/>
        <v/>
      </c>
    </row>
    <row r="604" spans="2:5" x14ac:dyDescent="0.4">
      <c r="B604" s="64">
        <v>98</v>
      </c>
      <c r="C604" s="171" t="str">
        <f t="shared" si="22"/>
        <v>98</v>
      </c>
      <c r="D604" s="170" t="str">
        <f>IFERROR(VLOOKUP(C604,'2 出納簿(入力用)'!$C$5:$L$304,6,FALSE),"")</f>
        <v/>
      </c>
      <c r="E604" s="78" t="str">
        <f t="shared" si="23"/>
        <v/>
      </c>
    </row>
    <row r="605" spans="2:5" x14ac:dyDescent="0.4">
      <c r="B605" s="64">
        <v>99</v>
      </c>
      <c r="C605" s="171" t="str">
        <f t="shared" si="22"/>
        <v>99</v>
      </c>
      <c r="D605" s="170" t="str">
        <f>IFERROR(VLOOKUP(C605,'2 出納簿(入力用)'!$C$5:$L$304,6,FALSE),"")</f>
        <v/>
      </c>
      <c r="E605" s="78" t="str">
        <f t="shared" si="23"/>
        <v/>
      </c>
    </row>
    <row r="606" spans="2:5" ht="15" thickBot="1" x14ac:dyDescent="0.45">
      <c r="B606" s="65">
        <v>100</v>
      </c>
      <c r="C606" s="172" t="str">
        <f t="shared" si="22"/>
        <v>100</v>
      </c>
      <c r="D606" s="174" t="str">
        <f>IFERROR(VLOOKUP(C606,'2 出納簿(入力用)'!$C$5:$L$304,6,FALSE),"")</f>
        <v/>
      </c>
      <c r="E606" s="79" t="str">
        <f t="shared" si="23"/>
        <v/>
      </c>
    </row>
    <row r="607" spans="2:5" ht="15" thickTop="1" x14ac:dyDescent="0.4">
      <c r="B607" s="61">
        <v>1</v>
      </c>
      <c r="C607" s="175" t="str">
        <f>CONCATENATE(B607,$K$4)</f>
        <v>1</v>
      </c>
      <c r="D607" s="176" t="str">
        <f>IFERROR(VLOOKUP(C607,'2 出納簿(入力用)'!$C$5:$L$304,6,FALSE),"")</f>
        <v/>
      </c>
      <c r="E607" s="80" t="str">
        <f>D607</f>
        <v/>
      </c>
    </row>
    <row r="608" spans="2:5" x14ac:dyDescent="0.4">
      <c r="B608" s="10">
        <v>2</v>
      </c>
      <c r="C608" s="134" t="str">
        <f t="shared" ref="C608:C671" si="24">CONCATENATE(B608,$K$4)</f>
        <v>2</v>
      </c>
      <c r="D608" s="166" t="str">
        <f>IFERROR(VLOOKUP(C608,'2 出納簿(入力用)'!$C$5:$L$304,6,FALSE),"")</f>
        <v/>
      </c>
      <c r="E608" s="75" t="str">
        <f>IFERROR(E607+D608,"")</f>
        <v/>
      </c>
    </row>
    <row r="609" spans="2:5" x14ac:dyDescent="0.4">
      <c r="B609" s="10">
        <v>3</v>
      </c>
      <c r="C609" s="134" t="str">
        <f t="shared" si="24"/>
        <v>3</v>
      </c>
      <c r="D609" s="166" t="str">
        <f>IFERROR(VLOOKUP(C609,'2 出納簿(入力用)'!$C$5:$L$304,6,FALSE),"")</f>
        <v/>
      </c>
      <c r="E609" s="75" t="str">
        <f t="shared" ref="E609:E672" si="25">IFERROR(E608+D609,"")</f>
        <v/>
      </c>
    </row>
    <row r="610" spans="2:5" x14ac:dyDescent="0.4">
      <c r="B610" s="10">
        <v>4</v>
      </c>
      <c r="C610" s="134" t="str">
        <f t="shared" si="24"/>
        <v>4</v>
      </c>
      <c r="D610" s="166" t="str">
        <f>IFERROR(VLOOKUP(C610,'2 出納簿(入力用)'!$C$5:$L$304,6,FALSE),"")</f>
        <v/>
      </c>
      <c r="E610" s="75" t="str">
        <f t="shared" si="25"/>
        <v/>
      </c>
    </row>
    <row r="611" spans="2:5" x14ac:dyDescent="0.4">
      <c r="B611" s="10">
        <v>5</v>
      </c>
      <c r="C611" s="134" t="str">
        <f t="shared" si="24"/>
        <v>5</v>
      </c>
      <c r="D611" s="166" t="str">
        <f>IFERROR(VLOOKUP(C611,'2 出納簿(入力用)'!$C$5:$L$304,6,FALSE),"")</f>
        <v/>
      </c>
      <c r="E611" s="75" t="str">
        <f t="shared" si="25"/>
        <v/>
      </c>
    </row>
    <row r="612" spans="2:5" x14ac:dyDescent="0.4">
      <c r="B612" s="10">
        <v>6</v>
      </c>
      <c r="C612" s="134" t="str">
        <f t="shared" si="24"/>
        <v>6</v>
      </c>
      <c r="D612" s="166" t="str">
        <f>IFERROR(VLOOKUP(C612,'2 出納簿(入力用)'!$C$5:$L$304,6,FALSE),"")</f>
        <v/>
      </c>
      <c r="E612" s="75" t="str">
        <f t="shared" si="25"/>
        <v/>
      </c>
    </row>
    <row r="613" spans="2:5" x14ac:dyDescent="0.4">
      <c r="B613" s="10">
        <v>7</v>
      </c>
      <c r="C613" s="134" t="str">
        <f t="shared" si="24"/>
        <v>7</v>
      </c>
      <c r="D613" s="166" t="str">
        <f>IFERROR(VLOOKUP(C613,'2 出納簿(入力用)'!$C$5:$L$304,6,FALSE),"")</f>
        <v/>
      </c>
      <c r="E613" s="75" t="str">
        <f t="shared" si="25"/>
        <v/>
      </c>
    </row>
    <row r="614" spans="2:5" x14ac:dyDescent="0.4">
      <c r="B614" s="10">
        <v>8</v>
      </c>
      <c r="C614" s="134" t="str">
        <f t="shared" si="24"/>
        <v>8</v>
      </c>
      <c r="D614" s="166" t="str">
        <f>IFERROR(VLOOKUP(C614,'2 出納簿(入力用)'!$C$5:$L$304,6,FALSE),"")</f>
        <v/>
      </c>
      <c r="E614" s="75" t="str">
        <f t="shared" si="25"/>
        <v/>
      </c>
    </row>
    <row r="615" spans="2:5" x14ac:dyDescent="0.4">
      <c r="B615" s="10">
        <v>9</v>
      </c>
      <c r="C615" s="134" t="str">
        <f t="shared" si="24"/>
        <v>9</v>
      </c>
      <c r="D615" s="166" t="str">
        <f>IFERROR(VLOOKUP(C615,'2 出納簿(入力用)'!$C$5:$L$304,6,FALSE),"")</f>
        <v/>
      </c>
      <c r="E615" s="75" t="str">
        <f t="shared" si="25"/>
        <v/>
      </c>
    </row>
    <row r="616" spans="2:5" x14ac:dyDescent="0.4">
      <c r="B616" s="10">
        <v>10</v>
      </c>
      <c r="C616" s="134" t="str">
        <f t="shared" si="24"/>
        <v>10</v>
      </c>
      <c r="D616" s="166" t="str">
        <f>IFERROR(VLOOKUP(C616,'2 出納簿(入力用)'!$C$5:$L$304,6,FALSE),"")</f>
        <v/>
      </c>
      <c r="E616" s="75" t="str">
        <f t="shared" si="25"/>
        <v/>
      </c>
    </row>
    <row r="617" spans="2:5" x14ac:dyDescent="0.4">
      <c r="B617" s="10">
        <v>11</v>
      </c>
      <c r="C617" s="134" t="str">
        <f t="shared" si="24"/>
        <v>11</v>
      </c>
      <c r="D617" s="166" t="str">
        <f>IFERROR(VLOOKUP(C617,'2 出納簿(入力用)'!$C$5:$L$304,6,FALSE),"")</f>
        <v/>
      </c>
      <c r="E617" s="75" t="str">
        <f t="shared" si="25"/>
        <v/>
      </c>
    </row>
    <row r="618" spans="2:5" x14ac:dyDescent="0.4">
      <c r="B618" s="10">
        <v>12</v>
      </c>
      <c r="C618" s="134" t="str">
        <f t="shared" si="24"/>
        <v>12</v>
      </c>
      <c r="D618" s="166" t="str">
        <f>IFERROR(VLOOKUP(C618,'2 出納簿(入力用)'!$C$5:$L$304,6,FALSE),"")</f>
        <v/>
      </c>
      <c r="E618" s="75" t="str">
        <f t="shared" si="25"/>
        <v/>
      </c>
    </row>
    <row r="619" spans="2:5" x14ac:dyDescent="0.4">
      <c r="B619" s="10">
        <v>13</v>
      </c>
      <c r="C619" s="134" t="str">
        <f t="shared" si="24"/>
        <v>13</v>
      </c>
      <c r="D619" s="166" t="str">
        <f>IFERROR(VLOOKUP(C619,'2 出納簿(入力用)'!$C$5:$L$304,6,FALSE),"")</f>
        <v/>
      </c>
      <c r="E619" s="75" t="str">
        <f t="shared" si="25"/>
        <v/>
      </c>
    </row>
    <row r="620" spans="2:5" x14ac:dyDescent="0.4">
      <c r="B620" s="10">
        <v>14</v>
      </c>
      <c r="C620" s="134" t="str">
        <f t="shared" si="24"/>
        <v>14</v>
      </c>
      <c r="D620" s="166" t="str">
        <f>IFERROR(VLOOKUP(C620,'2 出納簿(入力用)'!$C$5:$L$304,6,FALSE),"")</f>
        <v/>
      </c>
      <c r="E620" s="75" t="str">
        <f t="shared" si="25"/>
        <v/>
      </c>
    </row>
    <row r="621" spans="2:5" x14ac:dyDescent="0.4">
      <c r="B621" s="10">
        <v>15</v>
      </c>
      <c r="C621" s="134" t="str">
        <f t="shared" si="24"/>
        <v>15</v>
      </c>
      <c r="D621" s="166" t="str">
        <f>IFERROR(VLOOKUP(C621,'2 出納簿(入力用)'!$C$5:$L$304,6,FALSE),"")</f>
        <v/>
      </c>
      <c r="E621" s="75" t="str">
        <f t="shared" si="25"/>
        <v/>
      </c>
    </row>
    <row r="622" spans="2:5" x14ac:dyDescent="0.4">
      <c r="B622" s="10">
        <v>16</v>
      </c>
      <c r="C622" s="134" t="str">
        <f t="shared" si="24"/>
        <v>16</v>
      </c>
      <c r="D622" s="166" t="str">
        <f>IFERROR(VLOOKUP(C622,'2 出納簿(入力用)'!$C$5:$L$304,6,FALSE),"")</f>
        <v/>
      </c>
      <c r="E622" s="75" t="str">
        <f t="shared" si="25"/>
        <v/>
      </c>
    </row>
    <row r="623" spans="2:5" x14ac:dyDescent="0.4">
      <c r="B623" s="10">
        <v>17</v>
      </c>
      <c r="C623" s="134" t="str">
        <f t="shared" si="24"/>
        <v>17</v>
      </c>
      <c r="D623" s="166" t="str">
        <f>IFERROR(VLOOKUP(C623,'2 出納簿(入力用)'!$C$5:$L$304,6,FALSE),"")</f>
        <v/>
      </c>
      <c r="E623" s="75" t="str">
        <f t="shared" si="25"/>
        <v/>
      </c>
    </row>
    <row r="624" spans="2:5" x14ac:dyDescent="0.4">
      <c r="B624" s="10">
        <v>18</v>
      </c>
      <c r="C624" s="134" t="str">
        <f t="shared" si="24"/>
        <v>18</v>
      </c>
      <c r="D624" s="166" t="str">
        <f>IFERROR(VLOOKUP(C624,'2 出納簿(入力用)'!$C$5:$L$304,6,FALSE),"")</f>
        <v/>
      </c>
      <c r="E624" s="75" t="str">
        <f t="shared" si="25"/>
        <v/>
      </c>
    </row>
    <row r="625" spans="2:5" x14ac:dyDescent="0.4">
      <c r="B625" s="10">
        <v>19</v>
      </c>
      <c r="C625" s="134" t="str">
        <f t="shared" si="24"/>
        <v>19</v>
      </c>
      <c r="D625" s="166" t="str">
        <f>IFERROR(VLOOKUP(C625,'2 出納簿(入力用)'!$C$5:$L$304,6,FALSE),"")</f>
        <v/>
      </c>
      <c r="E625" s="75" t="str">
        <f t="shared" si="25"/>
        <v/>
      </c>
    </row>
    <row r="626" spans="2:5" x14ac:dyDescent="0.4">
      <c r="B626" s="10">
        <v>20</v>
      </c>
      <c r="C626" s="134" t="str">
        <f t="shared" si="24"/>
        <v>20</v>
      </c>
      <c r="D626" s="166" t="str">
        <f>IFERROR(VLOOKUP(C626,'2 出納簿(入力用)'!$C$5:$L$304,6,FALSE),"")</f>
        <v/>
      </c>
      <c r="E626" s="75" t="str">
        <f t="shared" si="25"/>
        <v/>
      </c>
    </row>
    <row r="627" spans="2:5" x14ac:dyDescent="0.4">
      <c r="B627" s="10">
        <v>21</v>
      </c>
      <c r="C627" s="134" t="str">
        <f t="shared" si="24"/>
        <v>21</v>
      </c>
      <c r="D627" s="166" t="str">
        <f>IFERROR(VLOOKUP(C627,'2 出納簿(入力用)'!$C$5:$L$304,6,FALSE),"")</f>
        <v/>
      </c>
      <c r="E627" s="75" t="str">
        <f t="shared" si="25"/>
        <v/>
      </c>
    </row>
    <row r="628" spans="2:5" x14ac:dyDescent="0.4">
      <c r="B628" s="10">
        <v>22</v>
      </c>
      <c r="C628" s="134" t="str">
        <f t="shared" si="24"/>
        <v>22</v>
      </c>
      <c r="D628" s="166" t="str">
        <f>IFERROR(VLOOKUP(C628,'2 出納簿(入力用)'!$C$5:$L$304,6,FALSE),"")</f>
        <v/>
      </c>
      <c r="E628" s="75" t="str">
        <f t="shared" si="25"/>
        <v/>
      </c>
    </row>
    <row r="629" spans="2:5" x14ac:dyDescent="0.4">
      <c r="B629" s="10">
        <v>23</v>
      </c>
      <c r="C629" s="134" t="str">
        <f t="shared" si="24"/>
        <v>23</v>
      </c>
      <c r="D629" s="166" t="str">
        <f>IFERROR(VLOOKUP(C629,'2 出納簿(入力用)'!$C$5:$L$304,6,FALSE),"")</f>
        <v/>
      </c>
      <c r="E629" s="75" t="str">
        <f t="shared" si="25"/>
        <v/>
      </c>
    </row>
    <row r="630" spans="2:5" x14ac:dyDescent="0.4">
      <c r="B630" s="10">
        <v>24</v>
      </c>
      <c r="C630" s="134" t="str">
        <f t="shared" si="24"/>
        <v>24</v>
      </c>
      <c r="D630" s="166" t="str">
        <f>IFERROR(VLOOKUP(C630,'2 出納簿(入力用)'!$C$5:$L$304,6,FALSE),"")</f>
        <v/>
      </c>
      <c r="E630" s="75" t="str">
        <f t="shared" si="25"/>
        <v/>
      </c>
    </row>
    <row r="631" spans="2:5" x14ac:dyDescent="0.4">
      <c r="B631" s="10">
        <v>25</v>
      </c>
      <c r="C631" s="134" t="str">
        <f t="shared" si="24"/>
        <v>25</v>
      </c>
      <c r="D631" s="166" t="str">
        <f>IFERROR(VLOOKUP(C631,'2 出納簿(入力用)'!$C$5:$L$304,6,FALSE),"")</f>
        <v/>
      </c>
      <c r="E631" s="75" t="str">
        <f t="shared" si="25"/>
        <v/>
      </c>
    </row>
    <row r="632" spans="2:5" x14ac:dyDescent="0.4">
      <c r="B632" s="10">
        <v>26</v>
      </c>
      <c r="C632" s="134" t="str">
        <f t="shared" si="24"/>
        <v>26</v>
      </c>
      <c r="D632" s="166" t="str">
        <f>IFERROR(VLOOKUP(C632,'2 出納簿(入力用)'!$C$5:$L$304,6,FALSE),"")</f>
        <v/>
      </c>
      <c r="E632" s="75" t="str">
        <f t="shared" si="25"/>
        <v/>
      </c>
    </row>
    <row r="633" spans="2:5" x14ac:dyDescent="0.4">
      <c r="B633" s="10">
        <v>27</v>
      </c>
      <c r="C633" s="134" t="str">
        <f t="shared" si="24"/>
        <v>27</v>
      </c>
      <c r="D633" s="166" t="str">
        <f>IFERROR(VLOOKUP(C633,'2 出納簿(入力用)'!$C$5:$L$304,6,FALSE),"")</f>
        <v/>
      </c>
      <c r="E633" s="75" t="str">
        <f t="shared" si="25"/>
        <v/>
      </c>
    </row>
    <row r="634" spans="2:5" x14ac:dyDescent="0.4">
      <c r="B634" s="10">
        <v>28</v>
      </c>
      <c r="C634" s="134" t="str">
        <f t="shared" si="24"/>
        <v>28</v>
      </c>
      <c r="D634" s="166" t="str">
        <f>IFERROR(VLOOKUP(C634,'2 出納簿(入力用)'!$C$5:$L$304,6,FALSE),"")</f>
        <v/>
      </c>
      <c r="E634" s="75" t="str">
        <f t="shared" si="25"/>
        <v/>
      </c>
    </row>
    <row r="635" spans="2:5" x14ac:dyDescent="0.4">
      <c r="B635" s="10">
        <v>29</v>
      </c>
      <c r="C635" s="134" t="str">
        <f t="shared" si="24"/>
        <v>29</v>
      </c>
      <c r="D635" s="166" t="str">
        <f>IFERROR(VLOOKUP(C635,'2 出納簿(入力用)'!$C$5:$L$304,6,FALSE),"")</f>
        <v/>
      </c>
      <c r="E635" s="75" t="str">
        <f t="shared" si="25"/>
        <v/>
      </c>
    </row>
    <row r="636" spans="2:5" x14ac:dyDescent="0.4">
      <c r="B636" s="10">
        <v>30</v>
      </c>
      <c r="C636" s="134" t="str">
        <f t="shared" si="24"/>
        <v>30</v>
      </c>
      <c r="D636" s="166" t="str">
        <f>IFERROR(VLOOKUP(C636,'2 出納簿(入力用)'!$C$5:$L$304,6,FALSE),"")</f>
        <v/>
      </c>
      <c r="E636" s="75" t="str">
        <f t="shared" si="25"/>
        <v/>
      </c>
    </row>
    <row r="637" spans="2:5" x14ac:dyDescent="0.4">
      <c r="B637" s="10">
        <v>31</v>
      </c>
      <c r="C637" s="134" t="str">
        <f t="shared" si="24"/>
        <v>31</v>
      </c>
      <c r="D637" s="166" t="str">
        <f>IFERROR(VLOOKUP(C637,'2 出納簿(入力用)'!$C$5:$L$304,6,FALSE),"")</f>
        <v/>
      </c>
      <c r="E637" s="75" t="str">
        <f t="shared" si="25"/>
        <v/>
      </c>
    </row>
    <row r="638" spans="2:5" x14ac:dyDescent="0.4">
      <c r="B638" s="10">
        <v>32</v>
      </c>
      <c r="C638" s="134" t="str">
        <f t="shared" si="24"/>
        <v>32</v>
      </c>
      <c r="D638" s="166" t="str">
        <f>IFERROR(VLOOKUP(C638,'2 出納簿(入力用)'!$C$5:$L$304,6,FALSE),"")</f>
        <v/>
      </c>
      <c r="E638" s="75" t="str">
        <f t="shared" si="25"/>
        <v/>
      </c>
    </row>
    <row r="639" spans="2:5" x14ac:dyDescent="0.4">
      <c r="B639" s="10">
        <v>33</v>
      </c>
      <c r="C639" s="134" t="str">
        <f t="shared" si="24"/>
        <v>33</v>
      </c>
      <c r="D639" s="166" t="str">
        <f>IFERROR(VLOOKUP(C639,'2 出納簿(入力用)'!$C$5:$L$304,6,FALSE),"")</f>
        <v/>
      </c>
      <c r="E639" s="75" t="str">
        <f t="shared" si="25"/>
        <v/>
      </c>
    </row>
    <row r="640" spans="2:5" x14ac:dyDescent="0.4">
      <c r="B640" s="10">
        <v>34</v>
      </c>
      <c r="C640" s="134" t="str">
        <f t="shared" si="24"/>
        <v>34</v>
      </c>
      <c r="D640" s="166" t="str">
        <f>IFERROR(VLOOKUP(C640,'2 出納簿(入力用)'!$C$5:$L$304,6,FALSE),"")</f>
        <v/>
      </c>
      <c r="E640" s="75" t="str">
        <f t="shared" si="25"/>
        <v/>
      </c>
    </row>
    <row r="641" spans="2:5" x14ac:dyDescent="0.4">
      <c r="B641" s="10">
        <v>35</v>
      </c>
      <c r="C641" s="134" t="str">
        <f t="shared" si="24"/>
        <v>35</v>
      </c>
      <c r="D641" s="166" t="str">
        <f>IFERROR(VLOOKUP(C641,'2 出納簿(入力用)'!$C$5:$L$304,6,FALSE),"")</f>
        <v/>
      </c>
      <c r="E641" s="75" t="str">
        <f t="shared" si="25"/>
        <v/>
      </c>
    </row>
    <row r="642" spans="2:5" x14ac:dyDescent="0.4">
      <c r="B642" s="10">
        <v>36</v>
      </c>
      <c r="C642" s="134" t="str">
        <f t="shared" si="24"/>
        <v>36</v>
      </c>
      <c r="D642" s="166" t="str">
        <f>IFERROR(VLOOKUP(C642,'2 出納簿(入力用)'!$C$5:$L$304,6,FALSE),"")</f>
        <v/>
      </c>
      <c r="E642" s="75" t="str">
        <f t="shared" si="25"/>
        <v/>
      </c>
    </row>
    <row r="643" spans="2:5" x14ac:dyDescent="0.4">
      <c r="B643" s="10">
        <v>37</v>
      </c>
      <c r="C643" s="134" t="str">
        <f t="shared" si="24"/>
        <v>37</v>
      </c>
      <c r="D643" s="166" t="str">
        <f>IFERROR(VLOOKUP(C643,'2 出納簿(入力用)'!$C$5:$L$304,6,FALSE),"")</f>
        <v/>
      </c>
      <c r="E643" s="75" t="str">
        <f t="shared" si="25"/>
        <v/>
      </c>
    </row>
    <row r="644" spans="2:5" x14ac:dyDescent="0.4">
      <c r="B644" s="10">
        <v>38</v>
      </c>
      <c r="C644" s="134" t="str">
        <f t="shared" si="24"/>
        <v>38</v>
      </c>
      <c r="D644" s="166" t="str">
        <f>IFERROR(VLOOKUP(C644,'2 出納簿(入力用)'!$C$5:$L$304,6,FALSE),"")</f>
        <v/>
      </c>
      <c r="E644" s="75" t="str">
        <f t="shared" si="25"/>
        <v/>
      </c>
    </row>
    <row r="645" spans="2:5" x14ac:dyDescent="0.4">
      <c r="B645" s="10">
        <v>39</v>
      </c>
      <c r="C645" s="134" t="str">
        <f t="shared" si="24"/>
        <v>39</v>
      </c>
      <c r="D645" s="166" t="str">
        <f>IFERROR(VLOOKUP(C645,'2 出納簿(入力用)'!$C$5:$L$304,6,FALSE),"")</f>
        <v/>
      </c>
      <c r="E645" s="75" t="str">
        <f t="shared" si="25"/>
        <v/>
      </c>
    </row>
    <row r="646" spans="2:5" x14ac:dyDescent="0.4">
      <c r="B646" s="10">
        <v>40</v>
      </c>
      <c r="C646" s="134" t="str">
        <f t="shared" si="24"/>
        <v>40</v>
      </c>
      <c r="D646" s="166" t="str">
        <f>IFERROR(VLOOKUP(C646,'2 出納簿(入力用)'!$C$5:$L$304,6,FALSE),"")</f>
        <v/>
      </c>
      <c r="E646" s="75" t="str">
        <f t="shared" si="25"/>
        <v/>
      </c>
    </row>
    <row r="647" spans="2:5" x14ac:dyDescent="0.4">
      <c r="B647" s="10">
        <v>41</v>
      </c>
      <c r="C647" s="134" t="str">
        <f t="shared" si="24"/>
        <v>41</v>
      </c>
      <c r="D647" s="166" t="str">
        <f>IFERROR(VLOOKUP(C647,'2 出納簿(入力用)'!$C$5:$L$304,6,FALSE),"")</f>
        <v/>
      </c>
      <c r="E647" s="75" t="str">
        <f t="shared" si="25"/>
        <v/>
      </c>
    </row>
    <row r="648" spans="2:5" x14ac:dyDescent="0.4">
      <c r="B648" s="10">
        <v>42</v>
      </c>
      <c r="C648" s="134" t="str">
        <f t="shared" si="24"/>
        <v>42</v>
      </c>
      <c r="D648" s="166" t="str">
        <f>IFERROR(VLOOKUP(C648,'2 出納簿(入力用)'!$C$5:$L$304,6,FALSE),"")</f>
        <v/>
      </c>
      <c r="E648" s="75" t="str">
        <f t="shared" si="25"/>
        <v/>
      </c>
    </row>
    <row r="649" spans="2:5" x14ac:dyDescent="0.4">
      <c r="B649" s="10">
        <v>43</v>
      </c>
      <c r="C649" s="134" t="str">
        <f t="shared" si="24"/>
        <v>43</v>
      </c>
      <c r="D649" s="166" t="str">
        <f>IFERROR(VLOOKUP(C649,'2 出納簿(入力用)'!$C$5:$L$304,6,FALSE),"")</f>
        <v/>
      </c>
      <c r="E649" s="75" t="str">
        <f t="shared" si="25"/>
        <v/>
      </c>
    </row>
    <row r="650" spans="2:5" x14ac:dyDescent="0.4">
      <c r="B650" s="10">
        <v>44</v>
      </c>
      <c r="C650" s="134" t="str">
        <f t="shared" si="24"/>
        <v>44</v>
      </c>
      <c r="D650" s="166" t="str">
        <f>IFERROR(VLOOKUP(C650,'2 出納簿(入力用)'!$C$5:$L$304,6,FALSE),"")</f>
        <v/>
      </c>
      <c r="E650" s="75" t="str">
        <f t="shared" si="25"/>
        <v/>
      </c>
    </row>
    <row r="651" spans="2:5" x14ac:dyDescent="0.4">
      <c r="B651" s="10">
        <v>45</v>
      </c>
      <c r="C651" s="134" t="str">
        <f t="shared" si="24"/>
        <v>45</v>
      </c>
      <c r="D651" s="166" t="str">
        <f>IFERROR(VLOOKUP(C651,'2 出納簿(入力用)'!$C$5:$L$304,6,FALSE),"")</f>
        <v/>
      </c>
      <c r="E651" s="75" t="str">
        <f t="shared" si="25"/>
        <v/>
      </c>
    </row>
    <row r="652" spans="2:5" x14ac:dyDescent="0.4">
      <c r="B652" s="10">
        <v>46</v>
      </c>
      <c r="C652" s="134" t="str">
        <f t="shared" si="24"/>
        <v>46</v>
      </c>
      <c r="D652" s="166" t="str">
        <f>IFERROR(VLOOKUP(C652,'2 出納簿(入力用)'!$C$5:$L$304,6,FALSE),"")</f>
        <v/>
      </c>
      <c r="E652" s="75" t="str">
        <f t="shared" si="25"/>
        <v/>
      </c>
    </row>
    <row r="653" spans="2:5" x14ac:dyDescent="0.4">
      <c r="B653" s="10">
        <v>47</v>
      </c>
      <c r="C653" s="134" t="str">
        <f t="shared" si="24"/>
        <v>47</v>
      </c>
      <c r="D653" s="166" t="str">
        <f>IFERROR(VLOOKUP(C653,'2 出納簿(入力用)'!$C$5:$L$304,6,FALSE),"")</f>
        <v/>
      </c>
      <c r="E653" s="75" t="str">
        <f t="shared" si="25"/>
        <v/>
      </c>
    </row>
    <row r="654" spans="2:5" x14ac:dyDescent="0.4">
      <c r="B654" s="10">
        <v>48</v>
      </c>
      <c r="C654" s="134" t="str">
        <f t="shared" si="24"/>
        <v>48</v>
      </c>
      <c r="D654" s="166" t="str">
        <f>IFERROR(VLOOKUP(C654,'2 出納簿(入力用)'!$C$5:$L$304,6,FALSE),"")</f>
        <v/>
      </c>
      <c r="E654" s="75" t="str">
        <f t="shared" si="25"/>
        <v/>
      </c>
    </row>
    <row r="655" spans="2:5" x14ac:dyDescent="0.4">
      <c r="B655" s="10">
        <v>49</v>
      </c>
      <c r="C655" s="134" t="str">
        <f t="shared" si="24"/>
        <v>49</v>
      </c>
      <c r="D655" s="166" t="str">
        <f>IFERROR(VLOOKUP(C655,'2 出納簿(入力用)'!$C$5:$L$304,6,FALSE),"")</f>
        <v/>
      </c>
      <c r="E655" s="75" t="str">
        <f t="shared" si="25"/>
        <v/>
      </c>
    </row>
    <row r="656" spans="2:5" x14ac:dyDescent="0.4">
      <c r="B656" s="10">
        <v>50</v>
      </c>
      <c r="C656" s="134" t="str">
        <f t="shared" si="24"/>
        <v>50</v>
      </c>
      <c r="D656" s="166" t="str">
        <f>IFERROR(VLOOKUP(C656,'2 出納簿(入力用)'!$C$5:$L$304,6,FALSE),"")</f>
        <v/>
      </c>
      <c r="E656" s="75" t="str">
        <f t="shared" si="25"/>
        <v/>
      </c>
    </row>
    <row r="657" spans="2:5" x14ac:dyDescent="0.4">
      <c r="B657" s="10">
        <v>51</v>
      </c>
      <c r="C657" s="134" t="str">
        <f t="shared" si="24"/>
        <v>51</v>
      </c>
      <c r="D657" s="166" t="str">
        <f>IFERROR(VLOOKUP(C657,'2 出納簿(入力用)'!$C$5:$L$304,6,FALSE),"")</f>
        <v/>
      </c>
      <c r="E657" s="75" t="str">
        <f t="shared" si="25"/>
        <v/>
      </c>
    </row>
    <row r="658" spans="2:5" x14ac:dyDescent="0.4">
      <c r="B658" s="10">
        <v>52</v>
      </c>
      <c r="C658" s="134" t="str">
        <f t="shared" si="24"/>
        <v>52</v>
      </c>
      <c r="D658" s="166" t="str">
        <f>IFERROR(VLOOKUP(C658,'2 出納簿(入力用)'!$C$5:$L$304,6,FALSE),"")</f>
        <v/>
      </c>
      <c r="E658" s="75" t="str">
        <f t="shared" si="25"/>
        <v/>
      </c>
    </row>
    <row r="659" spans="2:5" x14ac:dyDescent="0.4">
      <c r="B659" s="10">
        <v>53</v>
      </c>
      <c r="C659" s="134" t="str">
        <f t="shared" si="24"/>
        <v>53</v>
      </c>
      <c r="D659" s="166" t="str">
        <f>IFERROR(VLOOKUP(C659,'2 出納簿(入力用)'!$C$5:$L$304,6,FALSE),"")</f>
        <v/>
      </c>
      <c r="E659" s="75" t="str">
        <f t="shared" si="25"/>
        <v/>
      </c>
    </row>
    <row r="660" spans="2:5" x14ac:dyDescent="0.4">
      <c r="B660" s="10">
        <v>54</v>
      </c>
      <c r="C660" s="134" t="str">
        <f t="shared" si="24"/>
        <v>54</v>
      </c>
      <c r="D660" s="166" t="str">
        <f>IFERROR(VLOOKUP(C660,'2 出納簿(入力用)'!$C$5:$L$304,6,FALSE),"")</f>
        <v/>
      </c>
      <c r="E660" s="75" t="str">
        <f t="shared" si="25"/>
        <v/>
      </c>
    </row>
    <row r="661" spans="2:5" x14ac:dyDescent="0.4">
      <c r="B661" s="10">
        <v>55</v>
      </c>
      <c r="C661" s="134" t="str">
        <f t="shared" si="24"/>
        <v>55</v>
      </c>
      <c r="D661" s="166" t="str">
        <f>IFERROR(VLOOKUP(C661,'2 出納簿(入力用)'!$C$5:$L$304,6,FALSE),"")</f>
        <v/>
      </c>
      <c r="E661" s="75" t="str">
        <f t="shared" si="25"/>
        <v/>
      </c>
    </row>
    <row r="662" spans="2:5" x14ac:dyDescent="0.4">
      <c r="B662" s="10">
        <v>56</v>
      </c>
      <c r="C662" s="134" t="str">
        <f t="shared" si="24"/>
        <v>56</v>
      </c>
      <c r="D662" s="166" t="str">
        <f>IFERROR(VLOOKUP(C662,'2 出納簿(入力用)'!$C$5:$L$304,6,FALSE),"")</f>
        <v/>
      </c>
      <c r="E662" s="75" t="str">
        <f t="shared" si="25"/>
        <v/>
      </c>
    </row>
    <row r="663" spans="2:5" x14ac:dyDescent="0.4">
      <c r="B663" s="10">
        <v>57</v>
      </c>
      <c r="C663" s="134" t="str">
        <f t="shared" si="24"/>
        <v>57</v>
      </c>
      <c r="D663" s="166" t="str">
        <f>IFERROR(VLOOKUP(C663,'2 出納簿(入力用)'!$C$5:$L$304,6,FALSE),"")</f>
        <v/>
      </c>
      <c r="E663" s="75" t="str">
        <f t="shared" si="25"/>
        <v/>
      </c>
    </row>
    <row r="664" spans="2:5" x14ac:dyDescent="0.4">
      <c r="B664" s="10">
        <v>58</v>
      </c>
      <c r="C664" s="134" t="str">
        <f t="shared" si="24"/>
        <v>58</v>
      </c>
      <c r="D664" s="166" t="str">
        <f>IFERROR(VLOOKUP(C664,'2 出納簿(入力用)'!$C$5:$L$304,6,FALSE),"")</f>
        <v/>
      </c>
      <c r="E664" s="75" t="str">
        <f t="shared" si="25"/>
        <v/>
      </c>
    </row>
    <row r="665" spans="2:5" x14ac:dyDescent="0.4">
      <c r="B665" s="10">
        <v>59</v>
      </c>
      <c r="C665" s="134" t="str">
        <f t="shared" si="24"/>
        <v>59</v>
      </c>
      <c r="D665" s="166" t="str">
        <f>IFERROR(VLOOKUP(C665,'2 出納簿(入力用)'!$C$5:$L$304,6,FALSE),"")</f>
        <v/>
      </c>
      <c r="E665" s="75" t="str">
        <f t="shared" si="25"/>
        <v/>
      </c>
    </row>
    <row r="666" spans="2:5" x14ac:dyDescent="0.4">
      <c r="B666" s="10">
        <v>60</v>
      </c>
      <c r="C666" s="134" t="str">
        <f t="shared" si="24"/>
        <v>60</v>
      </c>
      <c r="D666" s="166" t="str">
        <f>IFERROR(VLOOKUP(C666,'2 出納簿(入力用)'!$C$5:$L$304,6,FALSE),"")</f>
        <v/>
      </c>
      <c r="E666" s="75" t="str">
        <f t="shared" si="25"/>
        <v/>
      </c>
    </row>
    <row r="667" spans="2:5" x14ac:dyDescent="0.4">
      <c r="B667" s="10">
        <v>61</v>
      </c>
      <c r="C667" s="134" t="str">
        <f t="shared" si="24"/>
        <v>61</v>
      </c>
      <c r="D667" s="166" t="str">
        <f>IFERROR(VLOOKUP(C667,'2 出納簿(入力用)'!$C$5:$L$304,6,FALSE),"")</f>
        <v/>
      </c>
      <c r="E667" s="75" t="str">
        <f t="shared" si="25"/>
        <v/>
      </c>
    </row>
    <row r="668" spans="2:5" x14ac:dyDescent="0.4">
      <c r="B668" s="10">
        <v>62</v>
      </c>
      <c r="C668" s="134" t="str">
        <f t="shared" si="24"/>
        <v>62</v>
      </c>
      <c r="D668" s="166" t="str">
        <f>IFERROR(VLOOKUP(C668,'2 出納簿(入力用)'!$C$5:$L$304,6,FALSE),"")</f>
        <v/>
      </c>
      <c r="E668" s="75" t="str">
        <f t="shared" si="25"/>
        <v/>
      </c>
    </row>
    <row r="669" spans="2:5" x14ac:dyDescent="0.4">
      <c r="B669" s="10">
        <v>63</v>
      </c>
      <c r="C669" s="134" t="str">
        <f t="shared" si="24"/>
        <v>63</v>
      </c>
      <c r="D669" s="166" t="str">
        <f>IFERROR(VLOOKUP(C669,'2 出納簿(入力用)'!$C$5:$L$304,6,FALSE),"")</f>
        <v/>
      </c>
      <c r="E669" s="75" t="str">
        <f t="shared" si="25"/>
        <v/>
      </c>
    </row>
    <row r="670" spans="2:5" x14ac:dyDescent="0.4">
      <c r="B670" s="10">
        <v>64</v>
      </c>
      <c r="C670" s="134" t="str">
        <f t="shared" si="24"/>
        <v>64</v>
      </c>
      <c r="D670" s="166" t="str">
        <f>IFERROR(VLOOKUP(C670,'2 出納簿(入力用)'!$C$5:$L$304,6,FALSE),"")</f>
        <v/>
      </c>
      <c r="E670" s="75" t="str">
        <f t="shared" si="25"/>
        <v/>
      </c>
    </row>
    <row r="671" spans="2:5" x14ac:dyDescent="0.4">
      <c r="B671" s="10">
        <v>65</v>
      </c>
      <c r="C671" s="134" t="str">
        <f t="shared" si="24"/>
        <v>65</v>
      </c>
      <c r="D671" s="166" t="str">
        <f>IFERROR(VLOOKUP(C671,'2 出納簿(入力用)'!$C$5:$L$304,6,FALSE),"")</f>
        <v/>
      </c>
      <c r="E671" s="75" t="str">
        <f t="shared" si="25"/>
        <v/>
      </c>
    </row>
    <row r="672" spans="2:5" x14ac:dyDescent="0.4">
      <c r="B672" s="10">
        <v>66</v>
      </c>
      <c r="C672" s="134" t="str">
        <f t="shared" ref="C672:C706" si="26">CONCATENATE(B672,$K$4)</f>
        <v>66</v>
      </c>
      <c r="D672" s="166" t="str">
        <f>IFERROR(VLOOKUP(C672,'2 出納簿(入力用)'!$C$5:$L$304,6,FALSE),"")</f>
        <v/>
      </c>
      <c r="E672" s="75" t="str">
        <f t="shared" si="25"/>
        <v/>
      </c>
    </row>
    <row r="673" spans="2:5" x14ac:dyDescent="0.4">
      <c r="B673" s="10">
        <v>67</v>
      </c>
      <c r="C673" s="134" t="str">
        <f t="shared" si="26"/>
        <v>67</v>
      </c>
      <c r="D673" s="166" t="str">
        <f>IFERROR(VLOOKUP(C673,'2 出納簿(入力用)'!$C$5:$L$304,6,FALSE),"")</f>
        <v/>
      </c>
      <c r="E673" s="75" t="str">
        <f t="shared" ref="E673:E706" si="27">IFERROR(E672+D673,"")</f>
        <v/>
      </c>
    </row>
    <row r="674" spans="2:5" x14ac:dyDescent="0.4">
      <c r="B674" s="10">
        <v>68</v>
      </c>
      <c r="C674" s="134" t="str">
        <f t="shared" si="26"/>
        <v>68</v>
      </c>
      <c r="D674" s="166" t="str">
        <f>IFERROR(VLOOKUP(C674,'2 出納簿(入力用)'!$C$5:$L$304,6,FALSE),"")</f>
        <v/>
      </c>
      <c r="E674" s="75" t="str">
        <f t="shared" si="27"/>
        <v/>
      </c>
    </row>
    <row r="675" spans="2:5" x14ac:dyDescent="0.4">
      <c r="B675" s="10">
        <v>69</v>
      </c>
      <c r="C675" s="134" t="str">
        <f t="shared" si="26"/>
        <v>69</v>
      </c>
      <c r="D675" s="166" t="str">
        <f>IFERROR(VLOOKUP(C675,'2 出納簿(入力用)'!$C$5:$L$304,6,FALSE),"")</f>
        <v/>
      </c>
      <c r="E675" s="75" t="str">
        <f t="shared" si="27"/>
        <v/>
      </c>
    </row>
    <row r="676" spans="2:5" x14ac:dyDescent="0.4">
      <c r="B676" s="10">
        <v>70</v>
      </c>
      <c r="C676" s="134" t="str">
        <f t="shared" si="26"/>
        <v>70</v>
      </c>
      <c r="D676" s="166" t="str">
        <f>IFERROR(VLOOKUP(C676,'2 出納簿(入力用)'!$C$5:$L$304,6,FALSE),"")</f>
        <v/>
      </c>
      <c r="E676" s="75" t="str">
        <f t="shared" si="27"/>
        <v/>
      </c>
    </row>
    <row r="677" spans="2:5" x14ac:dyDescent="0.4">
      <c r="B677" s="10">
        <v>71</v>
      </c>
      <c r="C677" s="134" t="str">
        <f t="shared" si="26"/>
        <v>71</v>
      </c>
      <c r="D677" s="166" t="str">
        <f>IFERROR(VLOOKUP(C677,'2 出納簿(入力用)'!$C$5:$L$304,6,FALSE),"")</f>
        <v/>
      </c>
      <c r="E677" s="75" t="str">
        <f t="shared" si="27"/>
        <v/>
      </c>
    </row>
    <row r="678" spans="2:5" x14ac:dyDescent="0.4">
      <c r="B678" s="10">
        <v>72</v>
      </c>
      <c r="C678" s="134" t="str">
        <f t="shared" si="26"/>
        <v>72</v>
      </c>
      <c r="D678" s="166" t="str">
        <f>IFERROR(VLOOKUP(C678,'2 出納簿(入力用)'!$C$5:$L$304,6,FALSE),"")</f>
        <v/>
      </c>
      <c r="E678" s="75" t="str">
        <f t="shared" si="27"/>
        <v/>
      </c>
    </row>
    <row r="679" spans="2:5" x14ac:dyDescent="0.4">
      <c r="B679" s="10">
        <v>73</v>
      </c>
      <c r="C679" s="134" t="str">
        <f t="shared" si="26"/>
        <v>73</v>
      </c>
      <c r="D679" s="166" t="str">
        <f>IFERROR(VLOOKUP(C679,'2 出納簿(入力用)'!$C$5:$L$304,6,FALSE),"")</f>
        <v/>
      </c>
      <c r="E679" s="75" t="str">
        <f t="shared" si="27"/>
        <v/>
      </c>
    </row>
    <row r="680" spans="2:5" x14ac:dyDescent="0.4">
      <c r="B680" s="10">
        <v>74</v>
      </c>
      <c r="C680" s="134" t="str">
        <f t="shared" si="26"/>
        <v>74</v>
      </c>
      <c r="D680" s="166" t="str">
        <f>IFERROR(VLOOKUP(C680,'2 出納簿(入力用)'!$C$5:$L$304,6,FALSE),"")</f>
        <v/>
      </c>
      <c r="E680" s="75" t="str">
        <f t="shared" si="27"/>
        <v/>
      </c>
    </row>
    <row r="681" spans="2:5" x14ac:dyDescent="0.4">
      <c r="B681" s="10">
        <v>75</v>
      </c>
      <c r="C681" s="134" t="str">
        <f t="shared" si="26"/>
        <v>75</v>
      </c>
      <c r="D681" s="166" t="str">
        <f>IFERROR(VLOOKUP(C681,'2 出納簿(入力用)'!$C$5:$L$304,6,FALSE),"")</f>
        <v/>
      </c>
      <c r="E681" s="75" t="str">
        <f t="shared" si="27"/>
        <v/>
      </c>
    </row>
    <row r="682" spans="2:5" x14ac:dyDescent="0.4">
      <c r="B682" s="10">
        <v>76</v>
      </c>
      <c r="C682" s="134" t="str">
        <f t="shared" si="26"/>
        <v>76</v>
      </c>
      <c r="D682" s="166" t="str">
        <f>IFERROR(VLOOKUP(C682,'2 出納簿(入力用)'!$C$5:$L$304,6,FALSE),"")</f>
        <v/>
      </c>
      <c r="E682" s="75" t="str">
        <f t="shared" si="27"/>
        <v/>
      </c>
    </row>
    <row r="683" spans="2:5" x14ac:dyDescent="0.4">
      <c r="B683" s="10">
        <v>77</v>
      </c>
      <c r="C683" s="134" t="str">
        <f t="shared" si="26"/>
        <v>77</v>
      </c>
      <c r="D683" s="166" t="str">
        <f>IFERROR(VLOOKUP(C683,'2 出納簿(入力用)'!$C$5:$L$304,6,FALSE),"")</f>
        <v/>
      </c>
      <c r="E683" s="75" t="str">
        <f t="shared" si="27"/>
        <v/>
      </c>
    </row>
    <row r="684" spans="2:5" x14ac:dyDescent="0.4">
      <c r="B684" s="10">
        <v>78</v>
      </c>
      <c r="C684" s="134" t="str">
        <f t="shared" si="26"/>
        <v>78</v>
      </c>
      <c r="D684" s="166" t="str">
        <f>IFERROR(VLOOKUP(C684,'2 出納簿(入力用)'!$C$5:$L$304,6,FALSE),"")</f>
        <v/>
      </c>
      <c r="E684" s="75" t="str">
        <f t="shared" si="27"/>
        <v/>
      </c>
    </row>
    <row r="685" spans="2:5" x14ac:dyDescent="0.4">
      <c r="B685" s="10">
        <v>79</v>
      </c>
      <c r="C685" s="134" t="str">
        <f t="shared" si="26"/>
        <v>79</v>
      </c>
      <c r="D685" s="166" t="str">
        <f>IFERROR(VLOOKUP(C685,'2 出納簿(入力用)'!$C$5:$L$304,6,FALSE),"")</f>
        <v/>
      </c>
      <c r="E685" s="75" t="str">
        <f t="shared" si="27"/>
        <v/>
      </c>
    </row>
    <row r="686" spans="2:5" x14ac:dyDescent="0.4">
      <c r="B686" s="10">
        <v>80</v>
      </c>
      <c r="C686" s="134" t="str">
        <f t="shared" si="26"/>
        <v>80</v>
      </c>
      <c r="D686" s="166" t="str">
        <f>IFERROR(VLOOKUP(C686,'2 出納簿(入力用)'!$C$5:$L$304,6,FALSE),"")</f>
        <v/>
      </c>
      <c r="E686" s="75" t="str">
        <f t="shared" si="27"/>
        <v/>
      </c>
    </row>
    <row r="687" spans="2:5" x14ac:dyDescent="0.4">
      <c r="B687" s="10">
        <v>81</v>
      </c>
      <c r="C687" s="134" t="str">
        <f t="shared" si="26"/>
        <v>81</v>
      </c>
      <c r="D687" s="166" t="str">
        <f>IFERROR(VLOOKUP(C687,'2 出納簿(入力用)'!$C$5:$L$304,6,FALSE),"")</f>
        <v/>
      </c>
      <c r="E687" s="75" t="str">
        <f t="shared" si="27"/>
        <v/>
      </c>
    </row>
    <row r="688" spans="2:5" x14ac:dyDescent="0.4">
      <c r="B688" s="10">
        <v>82</v>
      </c>
      <c r="C688" s="134" t="str">
        <f t="shared" si="26"/>
        <v>82</v>
      </c>
      <c r="D688" s="166" t="str">
        <f>IFERROR(VLOOKUP(C688,'2 出納簿(入力用)'!$C$5:$L$304,6,FALSE),"")</f>
        <v/>
      </c>
      <c r="E688" s="75" t="str">
        <f t="shared" si="27"/>
        <v/>
      </c>
    </row>
    <row r="689" spans="2:5" x14ac:dyDescent="0.4">
      <c r="B689" s="10">
        <v>83</v>
      </c>
      <c r="C689" s="134" t="str">
        <f t="shared" si="26"/>
        <v>83</v>
      </c>
      <c r="D689" s="166" t="str">
        <f>IFERROR(VLOOKUP(C689,'2 出納簿(入力用)'!$C$5:$L$304,6,FALSE),"")</f>
        <v/>
      </c>
      <c r="E689" s="75" t="str">
        <f t="shared" si="27"/>
        <v/>
      </c>
    </row>
    <row r="690" spans="2:5" x14ac:dyDescent="0.4">
      <c r="B690" s="10">
        <v>84</v>
      </c>
      <c r="C690" s="134" t="str">
        <f t="shared" si="26"/>
        <v>84</v>
      </c>
      <c r="D690" s="166" t="str">
        <f>IFERROR(VLOOKUP(C690,'2 出納簿(入力用)'!$C$5:$L$304,6,FALSE),"")</f>
        <v/>
      </c>
      <c r="E690" s="75" t="str">
        <f t="shared" si="27"/>
        <v/>
      </c>
    </row>
    <row r="691" spans="2:5" x14ac:dyDescent="0.4">
      <c r="B691" s="10">
        <v>85</v>
      </c>
      <c r="C691" s="134" t="str">
        <f t="shared" si="26"/>
        <v>85</v>
      </c>
      <c r="D691" s="166" t="str">
        <f>IFERROR(VLOOKUP(C691,'2 出納簿(入力用)'!$C$5:$L$304,6,FALSE),"")</f>
        <v/>
      </c>
      <c r="E691" s="75" t="str">
        <f t="shared" si="27"/>
        <v/>
      </c>
    </row>
    <row r="692" spans="2:5" x14ac:dyDescent="0.4">
      <c r="B692" s="10">
        <v>86</v>
      </c>
      <c r="C692" s="134" t="str">
        <f t="shared" si="26"/>
        <v>86</v>
      </c>
      <c r="D692" s="166" t="str">
        <f>IFERROR(VLOOKUP(C692,'2 出納簿(入力用)'!$C$5:$L$304,6,FALSE),"")</f>
        <v/>
      </c>
      <c r="E692" s="75" t="str">
        <f t="shared" si="27"/>
        <v/>
      </c>
    </row>
    <row r="693" spans="2:5" x14ac:dyDescent="0.4">
      <c r="B693" s="10">
        <v>87</v>
      </c>
      <c r="C693" s="134" t="str">
        <f t="shared" si="26"/>
        <v>87</v>
      </c>
      <c r="D693" s="166" t="str">
        <f>IFERROR(VLOOKUP(C693,'2 出納簿(入力用)'!$C$5:$L$304,6,FALSE),"")</f>
        <v/>
      </c>
      <c r="E693" s="75" t="str">
        <f t="shared" si="27"/>
        <v/>
      </c>
    </row>
    <row r="694" spans="2:5" x14ac:dyDescent="0.4">
      <c r="B694" s="10">
        <v>88</v>
      </c>
      <c r="C694" s="134" t="str">
        <f t="shared" si="26"/>
        <v>88</v>
      </c>
      <c r="D694" s="166" t="str">
        <f>IFERROR(VLOOKUP(C694,'2 出納簿(入力用)'!$C$5:$L$304,6,FALSE),"")</f>
        <v/>
      </c>
      <c r="E694" s="75" t="str">
        <f t="shared" si="27"/>
        <v/>
      </c>
    </row>
    <row r="695" spans="2:5" x14ac:dyDescent="0.4">
      <c r="B695" s="10">
        <v>89</v>
      </c>
      <c r="C695" s="134" t="str">
        <f t="shared" si="26"/>
        <v>89</v>
      </c>
      <c r="D695" s="166" t="str">
        <f>IFERROR(VLOOKUP(C695,'2 出納簿(入力用)'!$C$5:$L$304,6,FALSE),"")</f>
        <v/>
      </c>
      <c r="E695" s="75" t="str">
        <f t="shared" si="27"/>
        <v/>
      </c>
    </row>
    <row r="696" spans="2:5" x14ac:dyDescent="0.4">
      <c r="B696" s="10">
        <v>90</v>
      </c>
      <c r="C696" s="134" t="str">
        <f t="shared" si="26"/>
        <v>90</v>
      </c>
      <c r="D696" s="166" t="str">
        <f>IFERROR(VLOOKUP(C696,'2 出納簿(入力用)'!$C$5:$L$304,6,FALSE),"")</f>
        <v/>
      </c>
      <c r="E696" s="75" t="str">
        <f t="shared" si="27"/>
        <v/>
      </c>
    </row>
    <row r="697" spans="2:5" x14ac:dyDescent="0.4">
      <c r="B697" s="10">
        <v>91</v>
      </c>
      <c r="C697" s="134" t="str">
        <f t="shared" si="26"/>
        <v>91</v>
      </c>
      <c r="D697" s="166" t="str">
        <f>IFERROR(VLOOKUP(C697,'2 出納簿(入力用)'!$C$5:$L$304,6,FALSE),"")</f>
        <v/>
      </c>
      <c r="E697" s="75" t="str">
        <f t="shared" si="27"/>
        <v/>
      </c>
    </row>
    <row r="698" spans="2:5" x14ac:dyDescent="0.4">
      <c r="B698" s="10">
        <v>92</v>
      </c>
      <c r="C698" s="134" t="str">
        <f t="shared" si="26"/>
        <v>92</v>
      </c>
      <c r="D698" s="166" t="str">
        <f>IFERROR(VLOOKUP(C698,'2 出納簿(入力用)'!$C$5:$L$304,6,FALSE),"")</f>
        <v/>
      </c>
      <c r="E698" s="75" t="str">
        <f t="shared" si="27"/>
        <v/>
      </c>
    </row>
    <row r="699" spans="2:5" x14ac:dyDescent="0.4">
      <c r="B699" s="10">
        <v>93</v>
      </c>
      <c r="C699" s="134" t="str">
        <f t="shared" si="26"/>
        <v>93</v>
      </c>
      <c r="D699" s="166" t="str">
        <f>IFERROR(VLOOKUP(C699,'2 出納簿(入力用)'!$C$5:$L$304,6,FALSE),"")</f>
        <v/>
      </c>
      <c r="E699" s="75" t="str">
        <f t="shared" si="27"/>
        <v/>
      </c>
    </row>
    <row r="700" spans="2:5" x14ac:dyDescent="0.4">
      <c r="B700" s="10">
        <v>94</v>
      </c>
      <c r="C700" s="134" t="str">
        <f t="shared" si="26"/>
        <v>94</v>
      </c>
      <c r="D700" s="166" t="str">
        <f>IFERROR(VLOOKUP(C700,'2 出納簿(入力用)'!$C$5:$L$304,6,FALSE),"")</f>
        <v/>
      </c>
      <c r="E700" s="75" t="str">
        <f t="shared" si="27"/>
        <v/>
      </c>
    </row>
    <row r="701" spans="2:5" x14ac:dyDescent="0.4">
      <c r="B701" s="10">
        <v>95</v>
      </c>
      <c r="C701" s="134" t="str">
        <f t="shared" si="26"/>
        <v>95</v>
      </c>
      <c r="D701" s="166" t="str">
        <f>IFERROR(VLOOKUP(C701,'2 出納簿(入力用)'!$C$5:$L$304,6,FALSE),"")</f>
        <v/>
      </c>
      <c r="E701" s="75" t="str">
        <f t="shared" si="27"/>
        <v/>
      </c>
    </row>
    <row r="702" spans="2:5" x14ac:dyDescent="0.4">
      <c r="B702" s="10">
        <v>96</v>
      </c>
      <c r="C702" s="134" t="str">
        <f t="shared" si="26"/>
        <v>96</v>
      </c>
      <c r="D702" s="166" t="str">
        <f>IFERROR(VLOOKUP(C702,'2 出納簿(入力用)'!$C$5:$L$304,6,FALSE),"")</f>
        <v/>
      </c>
      <c r="E702" s="75" t="str">
        <f t="shared" si="27"/>
        <v/>
      </c>
    </row>
    <row r="703" spans="2:5" x14ac:dyDescent="0.4">
      <c r="B703" s="10">
        <v>97</v>
      </c>
      <c r="C703" s="134" t="str">
        <f t="shared" si="26"/>
        <v>97</v>
      </c>
      <c r="D703" s="166" t="str">
        <f>IFERROR(VLOOKUP(C703,'2 出納簿(入力用)'!$C$5:$L$304,6,FALSE),"")</f>
        <v/>
      </c>
      <c r="E703" s="75" t="str">
        <f t="shared" si="27"/>
        <v/>
      </c>
    </row>
    <row r="704" spans="2:5" x14ac:dyDescent="0.4">
      <c r="B704" s="10">
        <v>98</v>
      </c>
      <c r="C704" s="134" t="str">
        <f t="shared" si="26"/>
        <v>98</v>
      </c>
      <c r="D704" s="166" t="str">
        <f>IFERROR(VLOOKUP(C704,'2 出納簿(入力用)'!$C$5:$L$304,6,FALSE),"")</f>
        <v/>
      </c>
      <c r="E704" s="75" t="str">
        <f t="shared" si="27"/>
        <v/>
      </c>
    </row>
    <row r="705" spans="2:5" x14ac:dyDescent="0.4">
      <c r="B705" s="10">
        <v>99</v>
      </c>
      <c r="C705" s="134" t="str">
        <f t="shared" si="26"/>
        <v>99</v>
      </c>
      <c r="D705" s="166" t="str">
        <f>IFERROR(VLOOKUP(C705,'2 出納簿(入力用)'!$C$5:$L$304,6,FALSE),"")</f>
        <v/>
      </c>
      <c r="E705" s="75" t="str">
        <f t="shared" si="27"/>
        <v/>
      </c>
    </row>
    <row r="706" spans="2:5" ht="15" thickBot="1" x14ac:dyDescent="0.45">
      <c r="B706" s="62">
        <v>100</v>
      </c>
      <c r="C706" s="167" t="str">
        <f t="shared" si="26"/>
        <v>100</v>
      </c>
      <c r="D706" s="177" t="str">
        <f>IFERROR(VLOOKUP(C706,'2 出納簿(入力用)'!$C$5:$L$304,6,FALSE),"")</f>
        <v/>
      </c>
      <c r="E706" s="76" t="str">
        <f t="shared" si="27"/>
        <v/>
      </c>
    </row>
    <row r="707" spans="2:5" ht="15" thickTop="1" x14ac:dyDescent="0.4">
      <c r="B707" s="63">
        <v>1</v>
      </c>
      <c r="C707" s="169" t="str">
        <f>CONCATENATE(B707,$L$4)</f>
        <v>1</v>
      </c>
      <c r="D707" s="173" t="str">
        <f>IFERROR(VLOOKUP(C707,'2 出納簿(入力用)'!$C$5:$L$304,6,FALSE),"")</f>
        <v/>
      </c>
      <c r="E707" s="77" t="str">
        <f>D707</f>
        <v/>
      </c>
    </row>
    <row r="708" spans="2:5" x14ac:dyDescent="0.4">
      <c r="B708" s="64">
        <v>2</v>
      </c>
      <c r="C708" s="171" t="str">
        <f t="shared" ref="C708:C771" si="28">CONCATENATE(B708,$L$4)</f>
        <v>2</v>
      </c>
      <c r="D708" s="170" t="str">
        <f>IFERROR(VLOOKUP(C708,'2 出納簿(入力用)'!$C$5:$L$304,6,FALSE),"")</f>
        <v/>
      </c>
      <c r="E708" s="78" t="str">
        <f>IFERROR(E707+D708,"")</f>
        <v/>
      </c>
    </row>
    <row r="709" spans="2:5" x14ac:dyDescent="0.4">
      <c r="B709" s="64">
        <v>3</v>
      </c>
      <c r="C709" s="171" t="str">
        <f t="shared" si="28"/>
        <v>3</v>
      </c>
      <c r="D709" s="170" t="str">
        <f>IFERROR(VLOOKUP(C709,'2 出納簿(入力用)'!$C$5:$L$304,6,FALSE),"")</f>
        <v/>
      </c>
      <c r="E709" s="78" t="str">
        <f t="shared" ref="E709:E772" si="29">IFERROR(E708+D709,"")</f>
        <v/>
      </c>
    </row>
    <row r="710" spans="2:5" x14ac:dyDescent="0.4">
      <c r="B710" s="64">
        <v>4</v>
      </c>
      <c r="C710" s="171" t="str">
        <f t="shared" si="28"/>
        <v>4</v>
      </c>
      <c r="D710" s="170" t="str">
        <f>IFERROR(VLOOKUP(C710,'2 出納簿(入力用)'!$C$5:$L$304,6,FALSE),"")</f>
        <v/>
      </c>
      <c r="E710" s="78" t="str">
        <f t="shared" si="29"/>
        <v/>
      </c>
    </row>
    <row r="711" spans="2:5" x14ac:dyDescent="0.4">
      <c r="B711" s="64">
        <v>5</v>
      </c>
      <c r="C711" s="171" t="str">
        <f t="shared" si="28"/>
        <v>5</v>
      </c>
      <c r="D711" s="170" t="str">
        <f>IFERROR(VLOOKUP(C711,'2 出納簿(入力用)'!$C$5:$L$304,6,FALSE),"")</f>
        <v/>
      </c>
      <c r="E711" s="78" t="str">
        <f t="shared" si="29"/>
        <v/>
      </c>
    </row>
    <row r="712" spans="2:5" x14ac:dyDescent="0.4">
      <c r="B712" s="64">
        <v>6</v>
      </c>
      <c r="C712" s="171" t="str">
        <f t="shared" si="28"/>
        <v>6</v>
      </c>
      <c r="D712" s="170" t="str">
        <f>IFERROR(VLOOKUP(C712,'2 出納簿(入力用)'!$C$5:$L$304,6,FALSE),"")</f>
        <v/>
      </c>
      <c r="E712" s="78" t="str">
        <f t="shared" si="29"/>
        <v/>
      </c>
    </row>
    <row r="713" spans="2:5" x14ac:dyDescent="0.4">
      <c r="B713" s="64">
        <v>7</v>
      </c>
      <c r="C713" s="171" t="str">
        <f t="shared" si="28"/>
        <v>7</v>
      </c>
      <c r="D713" s="170" t="str">
        <f>IFERROR(VLOOKUP(C713,'2 出納簿(入力用)'!$C$5:$L$304,6,FALSE),"")</f>
        <v/>
      </c>
      <c r="E713" s="78" t="str">
        <f t="shared" si="29"/>
        <v/>
      </c>
    </row>
    <row r="714" spans="2:5" x14ac:dyDescent="0.4">
      <c r="B714" s="64">
        <v>8</v>
      </c>
      <c r="C714" s="171" t="str">
        <f t="shared" si="28"/>
        <v>8</v>
      </c>
      <c r="D714" s="170" t="str">
        <f>IFERROR(VLOOKUP(C714,'2 出納簿(入力用)'!$C$5:$L$304,6,FALSE),"")</f>
        <v/>
      </c>
      <c r="E714" s="78" t="str">
        <f t="shared" si="29"/>
        <v/>
      </c>
    </row>
    <row r="715" spans="2:5" x14ac:dyDescent="0.4">
      <c r="B715" s="64">
        <v>9</v>
      </c>
      <c r="C715" s="171" t="str">
        <f t="shared" si="28"/>
        <v>9</v>
      </c>
      <c r="D715" s="170" t="str">
        <f>IFERROR(VLOOKUP(C715,'2 出納簿(入力用)'!$C$5:$L$304,6,FALSE),"")</f>
        <v/>
      </c>
      <c r="E715" s="78" t="str">
        <f t="shared" si="29"/>
        <v/>
      </c>
    </row>
    <row r="716" spans="2:5" x14ac:dyDescent="0.4">
      <c r="B716" s="64">
        <v>10</v>
      </c>
      <c r="C716" s="171" t="str">
        <f t="shared" si="28"/>
        <v>10</v>
      </c>
      <c r="D716" s="170" t="str">
        <f>IFERROR(VLOOKUP(C716,'2 出納簿(入力用)'!$C$5:$L$304,6,FALSE),"")</f>
        <v/>
      </c>
      <c r="E716" s="78" t="str">
        <f t="shared" si="29"/>
        <v/>
      </c>
    </row>
    <row r="717" spans="2:5" x14ac:dyDescent="0.4">
      <c r="B717" s="64">
        <v>11</v>
      </c>
      <c r="C717" s="171" t="str">
        <f t="shared" si="28"/>
        <v>11</v>
      </c>
      <c r="D717" s="170" t="str">
        <f>IFERROR(VLOOKUP(C717,'2 出納簿(入力用)'!$C$5:$L$304,6,FALSE),"")</f>
        <v/>
      </c>
      <c r="E717" s="78" t="str">
        <f t="shared" si="29"/>
        <v/>
      </c>
    </row>
    <row r="718" spans="2:5" x14ac:dyDescent="0.4">
      <c r="B718" s="64">
        <v>12</v>
      </c>
      <c r="C718" s="171" t="str">
        <f t="shared" si="28"/>
        <v>12</v>
      </c>
      <c r="D718" s="170" t="str">
        <f>IFERROR(VLOOKUP(C718,'2 出納簿(入力用)'!$C$5:$L$304,6,FALSE),"")</f>
        <v/>
      </c>
      <c r="E718" s="78" t="str">
        <f t="shared" si="29"/>
        <v/>
      </c>
    </row>
    <row r="719" spans="2:5" x14ac:dyDescent="0.4">
      <c r="B719" s="64">
        <v>13</v>
      </c>
      <c r="C719" s="171" t="str">
        <f t="shared" si="28"/>
        <v>13</v>
      </c>
      <c r="D719" s="170" t="str">
        <f>IFERROR(VLOOKUP(C719,'2 出納簿(入力用)'!$C$5:$L$304,6,FALSE),"")</f>
        <v/>
      </c>
      <c r="E719" s="78" t="str">
        <f t="shared" si="29"/>
        <v/>
      </c>
    </row>
    <row r="720" spans="2:5" x14ac:dyDescent="0.4">
      <c r="B720" s="64">
        <v>14</v>
      </c>
      <c r="C720" s="171" t="str">
        <f t="shared" si="28"/>
        <v>14</v>
      </c>
      <c r="D720" s="170" t="str">
        <f>IFERROR(VLOOKUP(C720,'2 出納簿(入力用)'!$C$5:$L$304,6,FALSE),"")</f>
        <v/>
      </c>
      <c r="E720" s="78" t="str">
        <f t="shared" si="29"/>
        <v/>
      </c>
    </row>
    <row r="721" spans="2:5" x14ac:dyDescent="0.4">
      <c r="B721" s="64">
        <v>15</v>
      </c>
      <c r="C721" s="171" t="str">
        <f t="shared" si="28"/>
        <v>15</v>
      </c>
      <c r="D721" s="170" t="str">
        <f>IFERROR(VLOOKUP(C721,'2 出納簿(入力用)'!$C$5:$L$304,6,FALSE),"")</f>
        <v/>
      </c>
      <c r="E721" s="78" t="str">
        <f t="shared" si="29"/>
        <v/>
      </c>
    </row>
    <row r="722" spans="2:5" x14ac:dyDescent="0.4">
      <c r="B722" s="64">
        <v>16</v>
      </c>
      <c r="C722" s="171" t="str">
        <f t="shared" si="28"/>
        <v>16</v>
      </c>
      <c r="D722" s="170" t="str">
        <f>IFERROR(VLOOKUP(C722,'2 出納簿(入力用)'!$C$5:$L$304,6,FALSE),"")</f>
        <v/>
      </c>
      <c r="E722" s="78" t="str">
        <f t="shared" si="29"/>
        <v/>
      </c>
    </row>
    <row r="723" spans="2:5" x14ac:dyDescent="0.4">
      <c r="B723" s="64">
        <v>17</v>
      </c>
      <c r="C723" s="171" t="str">
        <f t="shared" si="28"/>
        <v>17</v>
      </c>
      <c r="D723" s="170" t="str">
        <f>IFERROR(VLOOKUP(C723,'2 出納簿(入力用)'!$C$5:$L$304,6,FALSE),"")</f>
        <v/>
      </c>
      <c r="E723" s="78" t="str">
        <f t="shared" si="29"/>
        <v/>
      </c>
    </row>
    <row r="724" spans="2:5" x14ac:dyDescent="0.4">
      <c r="B724" s="64">
        <v>18</v>
      </c>
      <c r="C724" s="171" t="str">
        <f t="shared" si="28"/>
        <v>18</v>
      </c>
      <c r="D724" s="170" t="str">
        <f>IFERROR(VLOOKUP(C724,'2 出納簿(入力用)'!$C$5:$L$304,6,FALSE),"")</f>
        <v/>
      </c>
      <c r="E724" s="78" t="str">
        <f t="shared" si="29"/>
        <v/>
      </c>
    </row>
    <row r="725" spans="2:5" x14ac:dyDescent="0.4">
      <c r="B725" s="64">
        <v>19</v>
      </c>
      <c r="C725" s="171" t="str">
        <f t="shared" si="28"/>
        <v>19</v>
      </c>
      <c r="D725" s="170" t="str">
        <f>IFERROR(VLOOKUP(C725,'2 出納簿(入力用)'!$C$5:$L$304,6,FALSE),"")</f>
        <v/>
      </c>
      <c r="E725" s="78" t="str">
        <f t="shared" si="29"/>
        <v/>
      </c>
    </row>
    <row r="726" spans="2:5" x14ac:dyDescent="0.4">
      <c r="B726" s="64">
        <v>20</v>
      </c>
      <c r="C726" s="171" t="str">
        <f t="shared" si="28"/>
        <v>20</v>
      </c>
      <c r="D726" s="170" t="str">
        <f>IFERROR(VLOOKUP(C726,'2 出納簿(入力用)'!$C$5:$L$304,6,FALSE),"")</f>
        <v/>
      </c>
      <c r="E726" s="78" t="str">
        <f t="shared" si="29"/>
        <v/>
      </c>
    </row>
    <row r="727" spans="2:5" x14ac:dyDescent="0.4">
      <c r="B727" s="64">
        <v>21</v>
      </c>
      <c r="C727" s="171" t="str">
        <f t="shared" si="28"/>
        <v>21</v>
      </c>
      <c r="D727" s="170" t="str">
        <f>IFERROR(VLOOKUP(C727,'2 出納簿(入力用)'!$C$5:$L$304,6,FALSE),"")</f>
        <v/>
      </c>
      <c r="E727" s="78" t="str">
        <f t="shared" si="29"/>
        <v/>
      </c>
    </row>
    <row r="728" spans="2:5" x14ac:dyDescent="0.4">
      <c r="B728" s="64">
        <v>22</v>
      </c>
      <c r="C728" s="171" t="str">
        <f t="shared" si="28"/>
        <v>22</v>
      </c>
      <c r="D728" s="170" t="str">
        <f>IFERROR(VLOOKUP(C728,'2 出納簿(入力用)'!$C$5:$L$304,6,FALSE),"")</f>
        <v/>
      </c>
      <c r="E728" s="78" t="str">
        <f t="shared" si="29"/>
        <v/>
      </c>
    </row>
    <row r="729" spans="2:5" x14ac:dyDescent="0.4">
      <c r="B729" s="64">
        <v>23</v>
      </c>
      <c r="C729" s="171" t="str">
        <f t="shared" si="28"/>
        <v>23</v>
      </c>
      <c r="D729" s="170" t="str">
        <f>IFERROR(VLOOKUP(C729,'2 出納簿(入力用)'!$C$5:$L$304,6,FALSE),"")</f>
        <v/>
      </c>
      <c r="E729" s="78" t="str">
        <f t="shared" si="29"/>
        <v/>
      </c>
    </row>
    <row r="730" spans="2:5" x14ac:dyDescent="0.4">
      <c r="B730" s="64">
        <v>24</v>
      </c>
      <c r="C730" s="171" t="str">
        <f t="shared" si="28"/>
        <v>24</v>
      </c>
      <c r="D730" s="170" t="str">
        <f>IFERROR(VLOOKUP(C730,'2 出納簿(入力用)'!$C$5:$L$304,6,FALSE),"")</f>
        <v/>
      </c>
      <c r="E730" s="78" t="str">
        <f t="shared" si="29"/>
        <v/>
      </c>
    </row>
    <row r="731" spans="2:5" x14ac:dyDescent="0.4">
      <c r="B731" s="64">
        <v>25</v>
      </c>
      <c r="C731" s="171" t="str">
        <f t="shared" si="28"/>
        <v>25</v>
      </c>
      <c r="D731" s="170" t="str">
        <f>IFERROR(VLOOKUP(C731,'2 出納簿(入力用)'!$C$5:$L$304,6,FALSE),"")</f>
        <v/>
      </c>
      <c r="E731" s="78" t="str">
        <f t="shared" si="29"/>
        <v/>
      </c>
    </row>
    <row r="732" spans="2:5" x14ac:dyDescent="0.4">
      <c r="B732" s="64">
        <v>26</v>
      </c>
      <c r="C732" s="171" t="str">
        <f t="shared" si="28"/>
        <v>26</v>
      </c>
      <c r="D732" s="170" t="str">
        <f>IFERROR(VLOOKUP(C732,'2 出納簿(入力用)'!$C$5:$L$304,6,FALSE),"")</f>
        <v/>
      </c>
      <c r="E732" s="78" t="str">
        <f t="shared" si="29"/>
        <v/>
      </c>
    </row>
    <row r="733" spans="2:5" x14ac:dyDescent="0.4">
      <c r="B733" s="64">
        <v>27</v>
      </c>
      <c r="C733" s="171" t="str">
        <f t="shared" si="28"/>
        <v>27</v>
      </c>
      <c r="D733" s="170" t="str">
        <f>IFERROR(VLOOKUP(C733,'2 出納簿(入力用)'!$C$5:$L$304,6,FALSE),"")</f>
        <v/>
      </c>
      <c r="E733" s="78" t="str">
        <f t="shared" si="29"/>
        <v/>
      </c>
    </row>
    <row r="734" spans="2:5" x14ac:dyDescent="0.4">
      <c r="B734" s="64">
        <v>28</v>
      </c>
      <c r="C734" s="171" t="str">
        <f t="shared" si="28"/>
        <v>28</v>
      </c>
      <c r="D734" s="170" t="str">
        <f>IFERROR(VLOOKUP(C734,'2 出納簿(入力用)'!$C$5:$L$304,6,FALSE),"")</f>
        <v/>
      </c>
      <c r="E734" s="78" t="str">
        <f t="shared" si="29"/>
        <v/>
      </c>
    </row>
    <row r="735" spans="2:5" x14ac:dyDescent="0.4">
      <c r="B735" s="64">
        <v>29</v>
      </c>
      <c r="C735" s="171" t="str">
        <f t="shared" si="28"/>
        <v>29</v>
      </c>
      <c r="D735" s="170" t="str">
        <f>IFERROR(VLOOKUP(C735,'2 出納簿(入力用)'!$C$5:$L$304,6,FALSE),"")</f>
        <v/>
      </c>
      <c r="E735" s="78" t="str">
        <f t="shared" si="29"/>
        <v/>
      </c>
    </row>
    <row r="736" spans="2:5" x14ac:dyDescent="0.4">
      <c r="B736" s="64">
        <v>30</v>
      </c>
      <c r="C736" s="171" t="str">
        <f t="shared" si="28"/>
        <v>30</v>
      </c>
      <c r="D736" s="170" t="str">
        <f>IFERROR(VLOOKUP(C736,'2 出納簿(入力用)'!$C$5:$L$304,6,FALSE),"")</f>
        <v/>
      </c>
      <c r="E736" s="78" t="str">
        <f t="shared" si="29"/>
        <v/>
      </c>
    </row>
    <row r="737" spans="2:5" x14ac:dyDescent="0.4">
      <c r="B737" s="64">
        <v>31</v>
      </c>
      <c r="C737" s="171" t="str">
        <f t="shared" si="28"/>
        <v>31</v>
      </c>
      <c r="D737" s="170" t="str">
        <f>IFERROR(VLOOKUP(C737,'2 出納簿(入力用)'!$C$5:$L$304,6,FALSE),"")</f>
        <v/>
      </c>
      <c r="E737" s="78" t="str">
        <f t="shared" si="29"/>
        <v/>
      </c>
    </row>
    <row r="738" spans="2:5" x14ac:dyDescent="0.4">
      <c r="B738" s="64">
        <v>32</v>
      </c>
      <c r="C738" s="171" t="str">
        <f t="shared" si="28"/>
        <v>32</v>
      </c>
      <c r="D738" s="170" t="str">
        <f>IFERROR(VLOOKUP(C738,'2 出納簿(入力用)'!$C$5:$L$304,6,FALSE),"")</f>
        <v/>
      </c>
      <c r="E738" s="78" t="str">
        <f t="shared" si="29"/>
        <v/>
      </c>
    </row>
    <row r="739" spans="2:5" x14ac:dyDescent="0.4">
      <c r="B739" s="64">
        <v>33</v>
      </c>
      <c r="C739" s="171" t="str">
        <f t="shared" si="28"/>
        <v>33</v>
      </c>
      <c r="D739" s="170" t="str">
        <f>IFERROR(VLOOKUP(C739,'2 出納簿(入力用)'!$C$5:$L$304,6,FALSE),"")</f>
        <v/>
      </c>
      <c r="E739" s="78" t="str">
        <f t="shared" si="29"/>
        <v/>
      </c>
    </row>
    <row r="740" spans="2:5" x14ac:dyDescent="0.4">
      <c r="B740" s="64">
        <v>34</v>
      </c>
      <c r="C740" s="171" t="str">
        <f t="shared" si="28"/>
        <v>34</v>
      </c>
      <c r="D740" s="170" t="str">
        <f>IFERROR(VLOOKUP(C740,'2 出納簿(入力用)'!$C$5:$L$304,6,FALSE),"")</f>
        <v/>
      </c>
      <c r="E740" s="78" t="str">
        <f t="shared" si="29"/>
        <v/>
      </c>
    </row>
    <row r="741" spans="2:5" x14ac:dyDescent="0.4">
      <c r="B741" s="64">
        <v>35</v>
      </c>
      <c r="C741" s="171" t="str">
        <f t="shared" si="28"/>
        <v>35</v>
      </c>
      <c r="D741" s="170" t="str">
        <f>IFERROR(VLOOKUP(C741,'2 出納簿(入力用)'!$C$5:$L$304,6,FALSE),"")</f>
        <v/>
      </c>
      <c r="E741" s="78" t="str">
        <f t="shared" si="29"/>
        <v/>
      </c>
    </row>
    <row r="742" spans="2:5" x14ac:dyDescent="0.4">
      <c r="B742" s="64">
        <v>36</v>
      </c>
      <c r="C742" s="171" t="str">
        <f t="shared" si="28"/>
        <v>36</v>
      </c>
      <c r="D742" s="170" t="str">
        <f>IFERROR(VLOOKUP(C742,'2 出納簿(入力用)'!$C$5:$L$304,6,FALSE),"")</f>
        <v/>
      </c>
      <c r="E742" s="78" t="str">
        <f t="shared" si="29"/>
        <v/>
      </c>
    </row>
    <row r="743" spans="2:5" x14ac:dyDescent="0.4">
      <c r="B743" s="64">
        <v>37</v>
      </c>
      <c r="C743" s="171" t="str">
        <f t="shared" si="28"/>
        <v>37</v>
      </c>
      <c r="D743" s="170" t="str">
        <f>IFERROR(VLOOKUP(C743,'2 出納簿(入力用)'!$C$5:$L$304,6,FALSE),"")</f>
        <v/>
      </c>
      <c r="E743" s="78" t="str">
        <f t="shared" si="29"/>
        <v/>
      </c>
    </row>
    <row r="744" spans="2:5" x14ac:dyDescent="0.4">
      <c r="B744" s="64">
        <v>38</v>
      </c>
      <c r="C744" s="171" t="str">
        <f t="shared" si="28"/>
        <v>38</v>
      </c>
      <c r="D744" s="170" t="str">
        <f>IFERROR(VLOOKUP(C744,'2 出納簿(入力用)'!$C$5:$L$304,6,FALSE),"")</f>
        <v/>
      </c>
      <c r="E744" s="78" t="str">
        <f t="shared" si="29"/>
        <v/>
      </c>
    </row>
    <row r="745" spans="2:5" x14ac:dyDescent="0.4">
      <c r="B745" s="64">
        <v>39</v>
      </c>
      <c r="C745" s="171" t="str">
        <f t="shared" si="28"/>
        <v>39</v>
      </c>
      <c r="D745" s="170" t="str">
        <f>IFERROR(VLOOKUP(C745,'2 出納簿(入力用)'!$C$5:$L$304,6,FALSE),"")</f>
        <v/>
      </c>
      <c r="E745" s="78" t="str">
        <f t="shared" si="29"/>
        <v/>
      </c>
    </row>
    <row r="746" spans="2:5" x14ac:dyDescent="0.4">
      <c r="B746" s="64">
        <v>40</v>
      </c>
      <c r="C746" s="171" t="str">
        <f t="shared" si="28"/>
        <v>40</v>
      </c>
      <c r="D746" s="170" t="str">
        <f>IFERROR(VLOOKUP(C746,'2 出納簿(入力用)'!$C$5:$L$304,6,FALSE),"")</f>
        <v/>
      </c>
      <c r="E746" s="78" t="str">
        <f t="shared" si="29"/>
        <v/>
      </c>
    </row>
    <row r="747" spans="2:5" x14ac:dyDescent="0.4">
      <c r="B747" s="64">
        <v>41</v>
      </c>
      <c r="C747" s="171" t="str">
        <f t="shared" si="28"/>
        <v>41</v>
      </c>
      <c r="D747" s="170" t="str">
        <f>IFERROR(VLOOKUP(C747,'2 出納簿(入力用)'!$C$5:$L$304,6,FALSE),"")</f>
        <v/>
      </c>
      <c r="E747" s="78" t="str">
        <f t="shared" si="29"/>
        <v/>
      </c>
    </row>
    <row r="748" spans="2:5" x14ac:dyDescent="0.4">
      <c r="B748" s="64">
        <v>42</v>
      </c>
      <c r="C748" s="171" t="str">
        <f t="shared" si="28"/>
        <v>42</v>
      </c>
      <c r="D748" s="170" t="str">
        <f>IFERROR(VLOOKUP(C748,'2 出納簿(入力用)'!$C$5:$L$304,6,FALSE),"")</f>
        <v/>
      </c>
      <c r="E748" s="78" t="str">
        <f t="shared" si="29"/>
        <v/>
      </c>
    </row>
    <row r="749" spans="2:5" x14ac:dyDescent="0.4">
      <c r="B749" s="64">
        <v>43</v>
      </c>
      <c r="C749" s="171" t="str">
        <f t="shared" si="28"/>
        <v>43</v>
      </c>
      <c r="D749" s="170" t="str">
        <f>IFERROR(VLOOKUP(C749,'2 出納簿(入力用)'!$C$5:$L$304,6,FALSE),"")</f>
        <v/>
      </c>
      <c r="E749" s="78" t="str">
        <f t="shared" si="29"/>
        <v/>
      </c>
    </row>
    <row r="750" spans="2:5" x14ac:dyDescent="0.4">
      <c r="B750" s="64">
        <v>44</v>
      </c>
      <c r="C750" s="171" t="str">
        <f t="shared" si="28"/>
        <v>44</v>
      </c>
      <c r="D750" s="170" t="str">
        <f>IFERROR(VLOOKUP(C750,'2 出納簿(入力用)'!$C$5:$L$304,6,FALSE),"")</f>
        <v/>
      </c>
      <c r="E750" s="78" t="str">
        <f t="shared" si="29"/>
        <v/>
      </c>
    </row>
    <row r="751" spans="2:5" x14ac:dyDescent="0.4">
      <c r="B751" s="64">
        <v>45</v>
      </c>
      <c r="C751" s="171" t="str">
        <f t="shared" si="28"/>
        <v>45</v>
      </c>
      <c r="D751" s="170" t="str">
        <f>IFERROR(VLOOKUP(C751,'2 出納簿(入力用)'!$C$5:$L$304,6,FALSE),"")</f>
        <v/>
      </c>
      <c r="E751" s="78" t="str">
        <f t="shared" si="29"/>
        <v/>
      </c>
    </row>
    <row r="752" spans="2:5" x14ac:dyDescent="0.4">
      <c r="B752" s="64">
        <v>46</v>
      </c>
      <c r="C752" s="171" t="str">
        <f t="shared" si="28"/>
        <v>46</v>
      </c>
      <c r="D752" s="170" t="str">
        <f>IFERROR(VLOOKUP(C752,'2 出納簿(入力用)'!$C$5:$L$304,6,FALSE),"")</f>
        <v/>
      </c>
      <c r="E752" s="78" t="str">
        <f t="shared" si="29"/>
        <v/>
      </c>
    </row>
    <row r="753" spans="2:5" x14ac:dyDescent="0.4">
      <c r="B753" s="64">
        <v>47</v>
      </c>
      <c r="C753" s="171" t="str">
        <f t="shared" si="28"/>
        <v>47</v>
      </c>
      <c r="D753" s="170" t="str">
        <f>IFERROR(VLOOKUP(C753,'2 出納簿(入力用)'!$C$5:$L$304,6,FALSE),"")</f>
        <v/>
      </c>
      <c r="E753" s="78" t="str">
        <f t="shared" si="29"/>
        <v/>
      </c>
    </row>
    <row r="754" spans="2:5" x14ac:dyDescent="0.4">
      <c r="B754" s="64">
        <v>48</v>
      </c>
      <c r="C754" s="171" t="str">
        <f t="shared" si="28"/>
        <v>48</v>
      </c>
      <c r="D754" s="170" t="str">
        <f>IFERROR(VLOOKUP(C754,'2 出納簿(入力用)'!$C$5:$L$304,6,FALSE),"")</f>
        <v/>
      </c>
      <c r="E754" s="78" t="str">
        <f t="shared" si="29"/>
        <v/>
      </c>
    </row>
    <row r="755" spans="2:5" x14ac:dyDescent="0.4">
      <c r="B755" s="64">
        <v>49</v>
      </c>
      <c r="C755" s="171" t="str">
        <f t="shared" si="28"/>
        <v>49</v>
      </c>
      <c r="D755" s="170" t="str">
        <f>IFERROR(VLOOKUP(C755,'2 出納簿(入力用)'!$C$5:$L$304,6,FALSE),"")</f>
        <v/>
      </c>
      <c r="E755" s="78" t="str">
        <f t="shared" si="29"/>
        <v/>
      </c>
    </row>
    <row r="756" spans="2:5" x14ac:dyDescent="0.4">
      <c r="B756" s="64">
        <v>50</v>
      </c>
      <c r="C756" s="171" t="str">
        <f t="shared" si="28"/>
        <v>50</v>
      </c>
      <c r="D756" s="170" t="str">
        <f>IFERROR(VLOOKUP(C756,'2 出納簿(入力用)'!$C$5:$L$304,6,FALSE),"")</f>
        <v/>
      </c>
      <c r="E756" s="78" t="str">
        <f t="shared" si="29"/>
        <v/>
      </c>
    </row>
    <row r="757" spans="2:5" x14ac:dyDescent="0.4">
      <c r="B757" s="64">
        <v>51</v>
      </c>
      <c r="C757" s="171" t="str">
        <f t="shared" si="28"/>
        <v>51</v>
      </c>
      <c r="D757" s="170" t="str">
        <f>IFERROR(VLOOKUP(C757,'2 出納簿(入力用)'!$C$5:$L$304,6,FALSE),"")</f>
        <v/>
      </c>
      <c r="E757" s="78" t="str">
        <f t="shared" si="29"/>
        <v/>
      </c>
    </row>
    <row r="758" spans="2:5" x14ac:dyDescent="0.4">
      <c r="B758" s="64">
        <v>52</v>
      </c>
      <c r="C758" s="171" t="str">
        <f t="shared" si="28"/>
        <v>52</v>
      </c>
      <c r="D758" s="170" t="str">
        <f>IFERROR(VLOOKUP(C758,'2 出納簿(入力用)'!$C$5:$L$304,6,FALSE),"")</f>
        <v/>
      </c>
      <c r="E758" s="78" t="str">
        <f t="shared" si="29"/>
        <v/>
      </c>
    </row>
    <row r="759" spans="2:5" x14ac:dyDescent="0.4">
      <c r="B759" s="64">
        <v>53</v>
      </c>
      <c r="C759" s="171" t="str">
        <f t="shared" si="28"/>
        <v>53</v>
      </c>
      <c r="D759" s="170" t="str">
        <f>IFERROR(VLOOKUP(C759,'2 出納簿(入力用)'!$C$5:$L$304,6,FALSE),"")</f>
        <v/>
      </c>
      <c r="E759" s="78" t="str">
        <f t="shared" si="29"/>
        <v/>
      </c>
    </row>
    <row r="760" spans="2:5" x14ac:dyDescent="0.4">
      <c r="B760" s="64">
        <v>54</v>
      </c>
      <c r="C760" s="171" t="str">
        <f t="shared" si="28"/>
        <v>54</v>
      </c>
      <c r="D760" s="170" t="str">
        <f>IFERROR(VLOOKUP(C760,'2 出納簿(入力用)'!$C$5:$L$304,6,FALSE),"")</f>
        <v/>
      </c>
      <c r="E760" s="78" t="str">
        <f t="shared" si="29"/>
        <v/>
      </c>
    </row>
    <row r="761" spans="2:5" x14ac:dyDescent="0.4">
      <c r="B761" s="64">
        <v>55</v>
      </c>
      <c r="C761" s="171" t="str">
        <f t="shared" si="28"/>
        <v>55</v>
      </c>
      <c r="D761" s="170" t="str">
        <f>IFERROR(VLOOKUP(C761,'2 出納簿(入力用)'!$C$5:$L$304,6,FALSE),"")</f>
        <v/>
      </c>
      <c r="E761" s="78" t="str">
        <f t="shared" si="29"/>
        <v/>
      </c>
    </row>
    <row r="762" spans="2:5" x14ac:dyDescent="0.4">
      <c r="B762" s="64">
        <v>56</v>
      </c>
      <c r="C762" s="171" t="str">
        <f t="shared" si="28"/>
        <v>56</v>
      </c>
      <c r="D762" s="170" t="str">
        <f>IFERROR(VLOOKUP(C762,'2 出納簿(入力用)'!$C$5:$L$304,6,FALSE),"")</f>
        <v/>
      </c>
      <c r="E762" s="78" t="str">
        <f t="shared" si="29"/>
        <v/>
      </c>
    </row>
    <row r="763" spans="2:5" x14ac:dyDescent="0.4">
      <c r="B763" s="64">
        <v>57</v>
      </c>
      <c r="C763" s="171" t="str">
        <f t="shared" si="28"/>
        <v>57</v>
      </c>
      <c r="D763" s="170" t="str">
        <f>IFERROR(VLOOKUP(C763,'2 出納簿(入力用)'!$C$5:$L$304,6,FALSE),"")</f>
        <v/>
      </c>
      <c r="E763" s="78" t="str">
        <f t="shared" si="29"/>
        <v/>
      </c>
    </row>
    <row r="764" spans="2:5" x14ac:dyDescent="0.4">
      <c r="B764" s="64">
        <v>58</v>
      </c>
      <c r="C764" s="171" t="str">
        <f t="shared" si="28"/>
        <v>58</v>
      </c>
      <c r="D764" s="170" t="str">
        <f>IFERROR(VLOOKUP(C764,'2 出納簿(入力用)'!$C$5:$L$304,6,FALSE),"")</f>
        <v/>
      </c>
      <c r="E764" s="78" t="str">
        <f t="shared" si="29"/>
        <v/>
      </c>
    </row>
    <row r="765" spans="2:5" x14ac:dyDescent="0.4">
      <c r="B765" s="64">
        <v>59</v>
      </c>
      <c r="C765" s="171" t="str">
        <f t="shared" si="28"/>
        <v>59</v>
      </c>
      <c r="D765" s="170" t="str">
        <f>IFERROR(VLOOKUP(C765,'2 出納簿(入力用)'!$C$5:$L$304,6,FALSE),"")</f>
        <v/>
      </c>
      <c r="E765" s="78" t="str">
        <f t="shared" si="29"/>
        <v/>
      </c>
    </row>
    <row r="766" spans="2:5" x14ac:dyDescent="0.4">
      <c r="B766" s="64">
        <v>60</v>
      </c>
      <c r="C766" s="171" t="str">
        <f t="shared" si="28"/>
        <v>60</v>
      </c>
      <c r="D766" s="170" t="str">
        <f>IFERROR(VLOOKUP(C766,'2 出納簿(入力用)'!$C$5:$L$304,6,FALSE),"")</f>
        <v/>
      </c>
      <c r="E766" s="78" t="str">
        <f t="shared" si="29"/>
        <v/>
      </c>
    </row>
    <row r="767" spans="2:5" x14ac:dyDescent="0.4">
      <c r="B767" s="64">
        <v>61</v>
      </c>
      <c r="C767" s="171" t="str">
        <f t="shared" si="28"/>
        <v>61</v>
      </c>
      <c r="D767" s="170" t="str">
        <f>IFERROR(VLOOKUP(C767,'2 出納簿(入力用)'!$C$5:$L$304,6,FALSE),"")</f>
        <v/>
      </c>
      <c r="E767" s="78" t="str">
        <f t="shared" si="29"/>
        <v/>
      </c>
    </row>
    <row r="768" spans="2:5" x14ac:dyDescent="0.4">
      <c r="B768" s="64">
        <v>62</v>
      </c>
      <c r="C768" s="171" t="str">
        <f t="shared" si="28"/>
        <v>62</v>
      </c>
      <c r="D768" s="170" t="str">
        <f>IFERROR(VLOOKUP(C768,'2 出納簿(入力用)'!$C$5:$L$304,6,FALSE),"")</f>
        <v/>
      </c>
      <c r="E768" s="78" t="str">
        <f t="shared" si="29"/>
        <v/>
      </c>
    </row>
    <row r="769" spans="2:5" x14ac:dyDescent="0.4">
      <c r="B769" s="64">
        <v>63</v>
      </c>
      <c r="C769" s="171" t="str">
        <f t="shared" si="28"/>
        <v>63</v>
      </c>
      <c r="D769" s="170" t="str">
        <f>IFERROR(VLOOKUP(C769,'2 出納簿(入力用)'!$C$5:$L$304,6,FALSE),"")</f>
        <v/>
      </c>
      <c r="E769" s="78" t="str">
        <f t="shared" si="29"/>
        <v/>
      </c>
    </row>
    <row r="770" spans="2:5" x14ac:dyDescent="0.4">
      <c r="B770" s="64">
        <v>64</v>
      </c>
      <c r="C770" s="171" t="str">
        <f t="shared" si="28"/>
        <v>64</v>
      </c>
      <c r="D770" s="170" t="str">
        <f>IFERROR(VLOOKUP(C770,'2 出納簿(入力用)'!$C$5:$L$304,6,FALSE),"")</f>
        <v/>
      </c>
      <c r="E770" s="78" t="str">
        <f t="shared" si="29"/>
        <v/>
      </c>
    </row>
    <row r="771" spans="2:5" x14ac:dyDescent="0.4">
      <c r="B771" s="64">
        <v>65</v>
      </c>
      <c r="C771" s="171" t="str">
        <f t="shared" si="28"/>
        <v>65</v>
      </c>
      <c r="D771" s="170" t="str">
        <f>IFERROR(VLOOKUP(C771,'2 出納簿(入力用)'!$C$5:$L$304,6,FALSE),"")</f>
        <v/>
      </c>
      <c r="E771" s="78" t="str">
        <f t="shared" si="29"/>
        <v/>
      </c>
    </row>
    <row r="772" spans="2:5" x14ac:dyDescent="0.4">
      <c r="B772" s="64">
        <v>66</v>
      </c>
      <c r="C772" s="171" t="str">
        <f t="shared" ref="C772:C806" si="30">CONCATENATE(B772,$L$4)</f>
        <v>66</v>
      </c>
      <c r="D772" s="170" t="str">
        <f>IFERROR(VLOOKUP(C772,'2 出納簿(入力用)'!$C$5:$L$304,6,FALSE),"")</f>
        <v/>
      </c>
      <c r="E772" s="78" t="str">
        <f t="shared" si="29"/>
        <v/>
      </c>
    </row>
    <row r="773" spans="2:5" x14ac:dyDescent="0.4">
      <c r="B773" s="64">
        <v>67</v>
      </c>
      <c r="C773" s="171" t="str">
        <f t="shared" si="30"/>
        <v>67</v>
      </c>
      <c r="D773" s="170" t="str">
        <f>IFERROR(VLOOKUP(C773,'2 出納簿(入力用)'!$C$5:$L$304,6,FALSE),"")</f>
        <v/>
      </c>
      <c r="E773" s="78" t="str">
        <f t="shared" ref="E773:E806" si="31">IFERROR(E772+D773,"")</f>
        <v/>
      </c>
    </row>
    <row r="774" spans="2:5" x14ac:dyDescent="0.4">
      <c r="B774" s="64">
        <v>68</v>
      </c>
      <c r="C774" s="171" t="str">
        <f t="shared" si="30"/>
        <v>68</v>
      </c>
      <c r="D774" s="170" t="str">
        <f>IFERROR(VLOOKUP(C774,'2 出納簿(入力用)'!$C$5:$L$304,6,FALSE),"")</f>
        <v/>
      </c>
      <c r="E774" s="78" t="str">
        <f t="shared" si="31"/>
        <v/>
      </c>
    </row>
    <row r="775" spans="2:5" x14ac:dyDescent="0.4">
      <c r="B775" s="64">
        <v>69</v>
      </c>
      <c r="C775" s="171" t="str">
        <f t="shared" si="30"/>
        <v>69</v>
      </c>
      <c r="D775" s="170" t="str">
        <f>IFERROR(VLOOKUP(C775,'2 出納簿(入力用)'!$C$5:$L$304,6,FALSE),"")</f>
        <v/>
      </c>
      <c r="E775" s="78" t="str">
        <f t="shared" si="31"/>
        <v/>
      </c>
    </row>
    <row r="776" spans="2:5" x14ac:dyDescent="0.4">
      <c r="B776" s="64">
        <v>70</v>
      </c>
      <c r="C776" s="171" t="str">
        <f t="shared" si="30"/>
        <v>70</v>
      </c>
      <c r="D776" s="170" t="str">
        <f>IFERROR(VLOOKUP(C776,'2 出納簿(入力用)'!$C$5:$L$304,6,FALSE),"")</f>
        <v/>
      </c>
      <c r="E776" s="78" t="str">
        <f t="shared" si="31"/>
        <v/>
      </c>
    </row>
    <row r="777" spans="2:5" x14ac:dyDescent="0.4">
      <c r="B777" s="64">
        <v>71</v>
      </c>
      <c r="C777" s="171" t="str">
        <f t="shared" si="30"/>
        <v>71</v>
      </c>
      <c r="D777" s="170" t="str">
        <f>IFERROR(VLOOKUP(C777,'2 出納簿(入力用)'!$C$5:$L$304,6,FALSE),"")</f>
        <v/>
      </c>
      <c r="E777" s="78" t="str">
        <f t="shared" si="31"/>
        <v/>
      </c>
    </row>
    <row r="778" spans="2:5" x14ac:dyDescent="0.4">
      <c r="B778" s="64">
        <v>72</v>
      </c>
      <c r="C778" s="171" t="str">
        <f t="shared" si="30"/>
        <v>72</v>
      </c>
      <c r="D778" s="170" t="str">
        <f>IFERROR(VLOOKUP(C778,'2 出納簿(入力用)'!$C$5:$L$304,6,FALSE),"")</f>
        <v/>
      </c>
      <c r="E778" s="78" t="str">
        <f t="shared" si="31"/>
        <v/>
      </c>
    </row>
    <row r="779" spans="2:5" x14ac:dyDescent="0.4">
      <c r="B779" s="64">
        <v>73</v>
      </c>
      <c r="C779" s="171" t="str">
        <f t="shared" si="30"/>
        <v>73</v>
      </c>
      <c r="D779" s="170" t="str">
        <f>IFERROR(VLOOKUP(C779,'2 出納簿(入力用)'!$C$5:$L$304,6,FALSE),"")</f>
        <v/>
      </c>
      <c r="E779" s="78" t="str">
        <f t="shared" si="31"/>
        <v/>
      </c>
    </row>
    <row r="780" spans="2:5" x14ac:dyDescent="0.4">
      <c r="B780" s="64">
        <v>74</v>
      </c>
      <c r="C780" s="171" t="str">
        <f t="shared" si="30"/>
        <v>74</v>
      </c>
      <c r="D780" s="170" t="str">
        <f>IFERROR(VLOOKUP(C780,'2 出納簿(入力用)'!$C$5:$L$304,6,FALSE),"")</f>
        <v/>
      </c>
      <c r="E780" s="78" t="str">
        <f t="shared" si="31"/>
        <v/>
      </c>
    </row>
    <row r="781" spans="2:5" x14ac:dyDescent="0.4">
      <c r="B781" s="64">
        <v>75</v>
      </c>
      <c r="C781" s="171" t="str">
        <f t="shared" si="30"/>
        <v>75</v>
      </c>
      <c r="D781" s="170" t="str">
        <f>IFERROR(VLOOKUP(C781,'2 出納簿(入力用)'!$C$5:$L$304,6,FALSE),"")</f>
        <v/>
      </c>
      <c r="E781" s="78" t="str">
        <f t="shared" si="31"/>
        <v/>
      </c>
    </row>
    <row r="782" spans="2:5" x14ac:dyDescent="0.4">
      <c r="B782" s="64">
        <v>76</v>
      </c>
      <c r="C782" s="171" t="str">
        <f t="shared" si="30"/>
        <v>76</v>
      </c>
      <c r="D782" s="170" t="str">
        <f>IFERROR(VLOOKUP(C782,'2 出納簿(入力用)'!$C$5:$L$304,6,FALSE),"")</f>
        <v/>
      </c>
      <c r="E782" s="78" t="str">
        <f t="shared" si="31"/>
        <v/>
      </c>
    </row>
    <row r="783" spans="2:5" x14ac:dyDescent="0.4">
      <c r="B783" s="64">
        <v>77</v>
      </c>
      <c r="C783" s="171" t="str">
        <f t="shared" si="30"/>
        <v>77</v>
      </c>
      <c r="D783" s="170" t="str">
        <f>IFERROR(VLOOKUP(C783,'2 出納簿(入力用)'!$C$5:$L$304,6,FALSE),"")</f>
        <v/>
      </c>
      <c r="E783" s="78" t="str">
        <f t="shared" si="31"/>
        <v/>
      </c>
    </row>
    <row r="784" spans="2:5" x14ac:dyDescent="0.4">
      <c r="B784" s="64">
        <v>78</v>
      </c>
      <c r="C784" s="171" t="str">
        <f t="shared" si="30"/>
        <v>78</v>
      </c>
      <c r="D784" s="170" t="str">
        <f>IFERROR(VLOOKUP(C784,'2 出納簿(入力用)'!$C$5:$L$304,6,FALSE),"")</f>
        <v/>
      </c>
      <c r="E784" s="78" t="str">
        <f t="shared" si="31"/>
        <v/>
      </c>
    </row>
    <row r="785" spans="2:5" x14ac:dyDescent="0.4">
      <c r="B785" s="64">
        <v>79</v>
      </c>
      <c r="C785" s="171" t="str">
        <f t="shared" si="30"/>
        <v>79</v>
      </c>
      <c r="D785" s="170" t="str">
        <f>IFERROR(VLOOKUP(C785,'2 出納簿(入力用)'!$C$5:$L$304,6,FALSE),"")</f>
        <v/>
      </c>
      <c r="E785" s="78" t="str">
        <f t="shared" si="31"/>
        <v/>
      </c>
    </row>
    <row r="786" spans="2:5" x14ac:dyDescent="0.4">
      <c r="B786" s="64">
        <v>80</v>
      </c>
      <c r="C786" s="171" t="str">
        <f t="shared" si="30"/>
        <v>80</v>
      </c>
      <c r="D786" s="170" t="str">
        <f>IFERROR(VLOOKUP(C786,'2 出納簿(入力用)'!$C$5:$L$304,6,FALSE),"")</f>
        <v/>
      </c>
      <c r="E786" s="78" t="str">
        <f t="shared" si="31"/>
        <v/>
      </c>
    </row>
    <row r="787" spans="2:5" x14ac:dyDescent="0.4">
      <c r="B787" s="64">
        <v>81</v>
      </c>
      <c r="C787" s="171" t="str">
        <f t="shared" si="30"/>
        <v>81</v>
      </c>
      <c r="D787" s="170" t="str">
        <f>IFERROR(VLOOKUP(C787,'2 出納簿(入力用)'!$C$5:$L$304,6,FALSE),"")</f>
        <v/>
      </c>
      <c r="E787" s="78" t="str">
        <f t="shared" si="31"/>
        <v/>
      </c>
    </row>
    <row r="788" spans="2:5" x14ac:dyDescent="0.4">
      <c r="B788" s="64">
        <v>82</v>
      </c>
      <c r="C788" s="171" t="str">
        <f t="shared" si="30"/>
        <v>82</v>
      </c>
      <c r="D788" s="170" t="str">
        <f>IFERROR(VLOOKUP(C788,'2 出納簿(入力用)'!$C$5:$L$304,6,FALSE),"")</f>
        <v/>
      </c>
      <c r="E788" s="78" t="str">
        <f t="shared" si="31"/>
        <v/>
      </c>
    </row>
    <row r="789" spans="2:5" x14ac:dyDescent="0.4">
      <c r="B789" s="64">
        <v>83</v>
      </c>
      <c r="C789" s="171" t="str">
        <f t="shared" si="30"/>
        <v>83</v>
      </c>
      <c r="D789" s="170" t="str">
        <f>IFERROR(VLOOKUP(C789,'2 出納簿(入力用)'!$C$5:$L$304,6,FALSE),"")</f>
        <v/>
      </c>
      <c r="E789" s="78" t="str">
        <f t="shared" si="31"/>
        <v/>
      </c>
    </row>
    <row r="790" spans="2:5" x14ac:dyDescent="0.4">
      <c r="B790" s="64">
        <v>84</v>
      </c>
      <c r="C790" s="171" t="str">
        <f t="shared" si="30"/>
        <v>84</v>
      </c>
      <c r="D790" s="170" t="str">
        <f>IFERROR(VLOOKUP(C790,'2 出納簿(入力用)'!$C$5:$L$304,6,FALSE),"")</f>
        <v/>
      </c>
      <c r="E790" s="78" t="str">
        <f t="shared" si="31"/>
        <v/>
      </c>
    </row>
    <row r="791" spans="2:5" x14ac:dyDescent="0.4">
      <c r="B791" s="64">
        <v>85</v>
      </c>
      <c r="C791" s="171" t="str">
        <f t="shared" si="30"/>
        <v>85</v>
      </c>
      <c r="D791" s="170" t="str">
        <f>IFERROR(VLOOKUP(C791,'2 出納簿(入力用)'!$C$5:$L$304,6,FALSE),"")</f>
        <v/>
      </c>
      <c r="E791" s="78" t="str">
        <f t="shared" si="31"/>
        <v/>
      </c>
    </row>
    <row r="792" spans="2:5" x14ac:dyDescent="0.4">
      <c r="B792" s="64">
        <v>86</v>
      </c>
      <c r="C792" s="171" t="str">
        <f t="shared" si="30"/>
        <v>86</v>
      </c>
      <c r="D792" s="170" t="str">
        <f>IFERROR(VLOOKUP(C792,'2 出納簿(入力用)'!$C$5:$L$304,6,FALSE),"")</f>
        <v/>
      </c>
      <c r="E792" s="78" t="str">
        <f t="shared" si="31"/>
        <v/>
      </c>
    </row>
    <row r="793" spans="2:5" x14ac:dyDescent="0.4">
      <c r="B793" s="64">
        <v>87</v>
      </c>
      <c r="C793" s="171" t="str">
        <f t="shared" si="30"/>
        <v>87</v>
      </c>
      <c r="D793" s="170" t="str">
        <f>IFERROR(VLOOKUP(C793,'2 出納簿(入力用)'!$C$5:$L$304,6,FALSE),"")</f>
        <v/>
      </c>
      <c r="E793" s="78" t="str">
        <f t="shared" si="31"/>
        <v/>
      </c>
    </row>
    <row r="794" spans="2:5" x14ac:dyDescent="0.4">
      <c r="B794" s="64">
        <v>88</v>
      </c>
      <c r="C794" s="171" t="str">
        <f t="shared" si="30"/>
        <v>88</v>
      </c>
      <c r="D794" s="170" t="str">
        <f>IFERROR(VLOOKUP(C794,'2 出納簿(入力用)'!$C$5:$L$304,6,FALSE),"")</f>
        <v/>
      </c>
      <c r="E794" s="78" t="str">
        <f t="shared" si="31"/>
        <v/>
      </c>
    </row>
    <row r="795" spans="2:5" x14ac:dyDescent="0.4">
      <c r="B795" s="64">
        <v>89</v>
      </c>
      <c r="C795" s="171" t="str">
        <f t="shared" si="30"/>
        <v>89</v>
      </c>
      <c r="D795" s="170" t="str">
        <f>IFERROR(VLOOKUP(C795,'2 出納簿(入力用)'!$C$5:$L$304,6,FALSE),"")</f>
        <v/>
      </c>
      <c r="E795" s="78" t="str">
        <f t="shared" si="31"/>
        <v/>
      </c>
    </row>
    <row r="796" spans="2:5" x14ac:dyDescent="0.4">
      <c r="B796" s="64">
        <v>90</v>
      </c>
      <c r="C796" s="171" t="str">
        <f t="shared" si="30"/>
        <v>90</v>
      </c>
      <c r="D796" s="170" t="str">
        <f>IFERROR(VLOOKUP(C796,'2 出納簿(入力用)'!$C$5:$L$304,6,FALSE),"")</f>
        <v/>
      </c>
      <c r="E796" s="78" t="str">
        <f t="shared" si="31"/>
        <v/>
      </c>
    </row>
    <row r="797" spans="2:5" x14ac:dyDescent="0.4">
      <c r="B797" s="64">
        <v>91</v>
      </c>
      <c r="C797" s="171" t="str">
        <f t="shared" si="30"/>
        <v>91</v>
      </c>
      <c r="D797" s="170" t="str">
        <f>IFERROR(VLOOKUP(C797,'2 出納簿(入力用)'!$C$5:$L$304,6,FALSE),"")</f>
        <v/>
      </c>
      <c r="E797" s="78" t="str">
        <f t="shared" si="31"/>
        <v/>
      </c>
    </row>
    <row r="798" spans="2:5" x14ac:dyDescent="0.4">
      <c r="B798" s="64">
        <v>92</v>
      </c>
      <c r="C798" s="171" t="str">
        <f t="shared" si="30"/>
        <v>92</v>
      </c>
      <c r="D798" s="170" t="str">
        <f>IFERROR(VLOOKUP(C798,'2 出納簿(入力用)'!$C$5:$L$304,6,FALSE),"")</f>
        <v/>
      </c>
      <c r="E798" s="78" t="str">
        <f t="shared" si="31"/>
        <v/>
      </c>
    </row>
    <row r="799" spans="2:5" x14ac:dyDescent="0.4">
      <c r="B799" s="64">
        <v>93</v>
      </c>
      <c r="C799" s="171" t="str">
        <f t="shared" si="30"/>
        <v>93</v>
      </c>
      <c r="D799" s="170" t="str">
        <f>IFERROR(VLOOKUP(C799,'2 出納簿(入力用)'!$C$5:$L$304,6,FALSE),"")</f>
        <v/>
      </c>
      <c r="E799" s="78" t="str">
        <f t="shared" si="31"/>
        <v/>
      </c>
    </row>
    <row r="800" spans="2:5" x14ac:dyDescent="0.4">
      <c r="B800" s="64">
        <v>94</v>
      </c>
      <c r="C800" s="171" t="str">
        <f t="shared" si="30"/>
        <v>94</v>
      </c>
      <c r="D800" s="170" t="str">
        <f>IFERROR(VLOOKUP(C800,'2 出納簿(入力用)'!$C$5:$L$304,6,FALSE),"")</f>
        <v/>
      </c>
      <c r="E800" s="78" t="str">
        <f t="shared" si="31"/>
        <v/>
      </c>
    </row>
    <row r="801" spans="2:5" x14ac:dyDescent="0.4">
      <c r="B801" s="64">
        <v>95</v>
      </c>
      <c r="C801" s="171" t="str">
        <f t="shared" si="30"/>
        <v>95</v>
      </c>
      <c r="D801" s="170" t="str">
        <f>IFERROR(VLOOKUP(C801,'2 出納簿(入力用)'!$C$5:$L$304,6,FALSE),"")</f>
        <v/>
      </c>
      <c r="E801" s="78" t="str">
        <f t="shared" si="31"/>
        <v/>
      </c>
    </row>
    <row r="802" spans="2:5" x14ac:dyDescent="0.4">
      <c r="B802" s="64">
        <v>96</v>
      </c>
      <c r="C802" s="171" t="str">
        <f t="shared" si="30"/>
        <v>96</v>
      </c>
      <c r="D802" s="170" t="str">
        <f>IFERROR(VLOOKUP(C802,'2 出納簿(入力用)'!$C$5:$L$304,6,FALSE),"")</f>
        <v/>
      </c>
      <c r="E802" s="78" t="str">
        <f t="shared" si="31"/>
        <v/>
      </c>
    </row>
    <row r="803" spans="2:5" x14ac:dyDescent="0.4">
      <c r="B803" s="64">
        <v>97</v>
      </c>
      <c r="C803" s="171" t="str">
        <f t="shared" si="30"/>
        <v>97</v>
      </c>
      <c r="D803" s="170" t="str">
        <f>IFERROR(VLOOKUP(C803,'2 出納簿(入力用)'!$C$5:$L$304,6,FALSE),"")</f>
        <v/>
      </c>
      <c r="E803" s="78" t="str">
        <f t="shared" si="31"/>
        <v/>
      </c>
    </row>
    <row r="804" spans="2:5" x14ac:dyDescent="0.4">
      <c r="B804" s="64">
        <v>98</v>
      </c>
      <c r="C804" s="171" t="str">
        <f t="shared" si="30"/>
        <v>98</v>
      </c>
      <c r="D804" s="170" t="str">
        <f>IFERROR(VLOOKUP(C804,'2 出納簿(入力用)'!$C$5:$L$304,6,FALSE),"")</f>
        <v/>
      </c>
      <c r="E804" s="78" t="str">
        <f t="shared" si="31"/>
        <v/>
      </c>
    </row>
    <row r="805" spans="2:5" x14ac:dyDescent="0.4">
      <c r="B805" s="64">
        <v>99</v>
      </c>
      <c r="C805" s="171" t="str">
        <f t="shared" si="30"/>
        <v>99</v>
      </c>
      <c r="D805" s="170" t="str">
        <f>IFERROR(VLOOKUP(C805,'2 出納簿(入力用)'!$C$5:$L$304,6,FALSE),"")</f>
        <v/>
      </c>
      <c r="E805" s="78" t="str">
        <f t="shared" si="31"/>
        <v/>
      </c>
    </row>
    <row r="806" spans="2:5" ht="15" thickBot="1" x14ac:dyDescent="0.45">
      <c r="B806" s="65">
        <v>100</v>
      </c>
      <c r="C806" s="172" t="str">
        <f t="shared" si="30"/>
        <v>100</v>
      </c>
      <c r="D806" s="174" t="str">
        <f>IFERROR(VLOOKUP(C806,'2 出納簿(入力用)'!$C$5:$L$304,6,FALSE),"")</f>
        <v/>
      </c>
      <c r="E806" s="79" t="str">
        <f t="shared" si="31"/>
        <v/>
      </c>
    </row>
    <row r="807" spans="2:5" ht="15" thickTop="1" x14ac:dyDescent="0.4">
      <c r="B807" s="61">
        <v>1</v>
      </c>
      <c r="C807" s="175" t="str">
        <f>CONCATENATE(B807,$M$4)</f>
        <v>1</v>
      </c>
      <c r="D807" s="176" t="str">
        <f>IFERROR(VLOOKUP(C807,'2 出納簿(入力用)'!$C$5:$L$304,6,FALSE),"")</f>
        <v/>
      </c>
      <c r="E807" s="80" t="str">
        <f>D807</f>
        <v/>
      </c>
    </row>
    <row r="808" spans="2:5" x14ac:dyDescent="0.4">
      <c r="B808" s="10">
        <v>2</v>
      </c>
      <c r="C808" s="134" t="str">
        <f t="shared" ref="C808:C871" si="32">CONCATENATE(B808,$M$4)</f>
        <v>2</v>
      </c>
      <c r="D808" s="166" t="str">
        <f>IFERROR(VLOOKUP(C808,'2 出納簿(入力用)'!$C$5:$L$304,6,FALSE),"")</f>
        <v/>
      </c>
      <c r="E808" s="75" t="str">
        <f>IFERROR(E807+D808,"")</f>
        <v/>
      </c>
    </row>
    <row r="809" spans="2:5" x14ac:dyDescent="0.4">
      <c r="B809" s="10">
        <v>3</v>
      </c>
      <c r="C809" s="134" t="str">
        <f t="shared" si="32"/>
        <v>3</v>
      </c>
      <c r="D809" s="166" t="str">
        <f>IFERROR(VLOOKUP(C809,'2 出納簿(入力用)'!$C$5:$L$304,6,FALSE),"")</f>
        <v/>
      </c>
      <c r="E809" s="75" t="str">
        <f t="shared" ref="E809:E872" si="33">IFERROR(E808+D809,"")</f>
        <v/>
      </c>
    </row>
    <row r="810" spans="2:5" x14ac:dyDescent="0.4">
      <c r="B810" s="10">
        <v>4</v>
      </c>
      <c r="C810" s="134" t="str">
        <f t="shared" si="32"/>
        <v>4</v>
      </c>
      <c r="D810" s="166" t="str">
        <f>IFERROR(VLOOKUP(C810,'2 出納簿(入力用)'!$C$5:$L$304,6,FALSE),"")</f>
        <v/>
      </c>
      <c r="E810" s="75" t="str">
        <f t="shared" si="33"/>
        <v/>
      </c>
    </row>
    <row r="811" spans="2:5" x14ac:dyDescent="0.4">
      <c r="B811" s="10">
        <v>5</v>
      </c>
      <c r="C811" s="134" t="str">
        <f t="shared" si="32"/>
        <v>5</v>
      </c>
      <c r="D811" s="166" t="str">
        <f>IFERROR(VLOOKUP(C811,'2 出納簿(入力用)'!$C$5:$L$304,6,FALSE),"")</f>
        <v/>
      </c>
      <c r="E811" s="75" t="str">
        <f t="shared" si="33"/>
        <v/>
      </c>
    </row>
    <row r="812" spans="2:5" x14ac:dyDescent="0.4">
      <c r="B812" s="10">
        <v>6</v>
      </c>
      <c r="C812" s="134" t="str">
        <f t="shared" si="32"/>
        <v>6</v>
      </c>
      <c r="D812" s="166" t="str">
        <f>IFERROR(VLOOKUP(C812,'2 出納簿(入力用)'!$C$5:$L$304,6,FALSE),"")</f>
        <v/>
      </c>
      <c r="E812" s="75" t="str">
        <f t="shared" si="33"/>
        <v/>
      </c>
    </row>
    <row r="813" spans="2:5" x14ac:dyDescent="0.4">
      <c r="B813" s="10">
        <v>7</v>
      </c>
      <c r="C813" s="134" t="str">
        <f t="shared" si="32"/>
        <v>7</v>
      </c>
      <c r="D813" s="166" t="str">
        <f>IFERROR(VLOOKUP(C813,'2 出納簿(入力用)'!$C$5:$L$304,6,FALSE),"")</f>
        <v/>
      </c>
      <c r="E813" s="75" t="str">
        <f t="shared" si="33"/>
        <v/>
      </c>
    </row>
    <row r="814" spans="2:5" x14ac:dyDescent="0.4">
      <c r="B814" s="10">
        <v>8</v>
      </c>
      <c r="C814" s="134" t="str">
        <f t="shared" si="32"/>
        <v>8</v>
      </c>
      <c r="D814" s="166" t="str">
        <f>IFERROR(VLOOKUP(C814,'2 出納簿(入力用)'!$C$5:$L$304,6,FALSE),"")</f>
        <v/>
      </c>
      <c r="E814" s="75" t="str">
        <f t="shared" si="33"/>
        <v/>
      </c>
    </row>
    <row r="815" spans="2:5" x14ac:dyDescent="0.4">
      <c r="B815" s="10">
        <v>9</v>
      </c>
      <c r="C815" s="134" t="str">
        <f t="shared" si="32"/>
        <v>9</v>
      </c>
      <c r="D815" s="166" t="str">
        <f>IFERROR(VLOOKUP(C815,'2 出納簿(入力用)'!$C$5:$L$304,6,FALSE),"")</f>
        <v/>
      </c>
      <c r="E815" s="75" t="str">
        <f t="shared" si="33"/>
        <v/>
      </c>
    </row>
    <row r="816" spans="2:5" x14ac:dyDescent="0.4">
      <c r="B816" s="10">
        <v>10</v>
      </c>
      <c r="C816" s="134" t="str">
        <f t="shared" si="32"/>
        <v>10</v>
      </c>
      <c r="D816" s="166" t="str">
        <f>IFERROR(VLOOKUP(C816,'2 出納簿(入力用)'!$C$5:$L$304,6,FALSE),"")</f>
        <v/>
      </c>
      <c r="E816" s="75" t="str">
        <f t="shared" si="33"/>
        <v/>
      </c>
    </row>
    <row r="817" spans="2:5" x14ac:dyDescent="0.4">
      <c r="B817" s="10">
        <v>11</v>
      </c>
      <c r="C817" s="134" t="str">
        <f t="shared" si="32"/>
        <v>11</v>
      </c>
      <c r="D817" s="166" t="str">
        <f>IFERROR(VLOOKUP(C817,'2 出納簿(入力用)'!$C$5:$L$304,6,FALSE),"")</f>
        <v/>
      </c>
      <c r="E817" s="75" t="str">
        <f t="shared" si="33"/>
        <v/>
      </c>
    </row>
    <row r="818" spans="2:5" x14ac:dyDescent="0.4">
      <c r="B818" s="10">
        <v>12</v>
      </c>
      <c r="C818" s="134" t="str">
        <f t="shared" si="32"/>
        <v>12</v>
      </c>
      <c r="D818" s="166" t="str">
        <f>IFERROR(VLOOKUP(C818,'2 出納簿(入力用)'!$C$5:$L$304,6,FALSE),"")</f>
        <v/>
      </c>
      <c r="E818" s="75" t="str">
        <f t="shared" si="33"/>
        <v/>
      </c>
    </row>
    <row r="819" spans="2:5" x14ac:dyDescent="0.4">
      <c r="B819" s="10">
        <v>13</v>
      </c>
      <c r="C819" s="134" t="str">
        <f t="shared" si="32"/>
        <v>13</v>
      </c>
      <c r="D819" s="166" t="str">
        <f>IFERROR(VLOOKUP(C819,'2 出納簿(入力用)'!$C$5:$L$304,6,FALSE),"")</f>
        <v/>
      </c>
      <c r="E819" s="75" t="str">
        <f t="shared" si="33"/>
        <v/>
      </c>
    </row>
    <row r="820" spans="2:5" x14ac:dyDescent="0.4">
      <c r="B820" s="10">
        <v>14</v>
      </c>
      <c r="C820" s="134" t="str">
        <f t="shared" si="32"/>
        <v>14</v>
      </c>
      <c r="D820" s="166" t="str">
        <f>IFERROR(VLOOKUP(C820,'2 出納簿(入力用)'!$C$5:$L$304,6,FALSE),"")</f>
        <v/>
      </c>
      <c r="E820" s="75" t="str">
        <f t="shared" si="33"/>
        <v/>
      </c>
    </row>
    <row r="821" spans="2:5" x14ac:dyDescent="0.4">
      <c r="B821" s="10">
        <v>15</v>
      </c>
      <c r="C821" s="134" t="str">
        <f t="shared" si="32"/>
        <v>15</v>
      </c>
      <c r="D821" s="166" t="str">
        <f>IFERROR(VLOOKUP(C821,'2 出納簿(入力用)'!$C$5:$L$304,6,FALSE),"")</f>
        <v/>
      </c>
      <c r="E821" s="75" t="str">
        <f t="shared" si="33"/>
        <v/>
      </c>
    </row>
    <row r="822" spans="2:5" x14ac:dyDescent="0.4">
      <c r="B822" s="10">
        <v>16</v>
      </c>
      <c r="C822" s="134" t="str">
        <f t="shared" si="32"/>
        <v>16</v>
      </c>
      <c r="D822" s="166" t="str">
        <f>IFERROR(VLOOKUP(C822,'2 出納簿(入力用)'!$C$5:$L$304,6,FALSE),"")</f>
        <v/>
      </c>
      <c r="E822" s="75" t="str">
        <f t="shared" si="33"/>
        <v/>
      </c>
    </row>
    <row r="823" spans="2:5" x14ac:dyDescent="0.4">
      <c r="B823" s="10">
        <v>17</v>
      </c>
      <c r="C823" s="134" t="str">
        <f t="shared" si="32"/>
        <v>17</v>
      </c>
      <c r="D823" s="166" t="str">
        <f>IFERROR(VLOOKUP(C823,'2 出納簿(入力用)'!$C$5:$L$304,6,FALSE),"")</f>
        <v/>
      </c>
      <c r="E823" s="75" t="str">
        <f t="shared" si="33"/>
        <v/>
      </c>
    </row>
    <row r="824" spans="2:5" x14ac:dyDescent="0.4">
      <c r="B824" s="10">
        <v>18</v>
      </c>
      <c r="C824" s="134" t="str">
        <f t="shared" si="32"/>
        <v>18</v>
      </c>
      <c r="D824" s="166" t="str">
        <f>IFERROR(VLOOKUP(C824,'2 出納簿(入力用)'!$C$5:$L$304,6,FALSE),"")</f>
        <v/>
      </c>
      <c r="E824" s="75" t="str">
        <f t="shared" si="33"/>
        <v/>
      </c>
    </row>
    <row r="825" spans="2:5" x14ac:dyDescent="0.4">
      <c r="B825" s="10">
        <v>19</v>
      </c>
      <c r="C825" s="134" t="str">
        <f t="shared" si="32"/>
        <v>19</v>
      </c>
      <c r="D825" s="166" t="str">
        <f>IFERROR(VLOOKUP(C825,'2 出納簿(入力用)'!$C$5:$L$304,6,FALSE),"")</f>
        <v/>
      </c>
      <c r="E825" s="75" t="str">
        <f t="shared" si="33"/>
        <v/>
      </c>
    </row>
    <row r="826" spans="2:5" x14ac:dyDescent="0.4">
      <c r="B826" s="10">
        <v>20</v>
      </c>
      <c r="C826" s="134" t="str">
        <f t="shared" si="32"/>
        <v>20</v>
      </c>
      <c r="D826" s="166" t="str">
        <f>IFERROR(VLOOKUP(C826,'2 出納簿(入力用)'!$C$5:$L$304,6,FALSE),"")</f>
        <v/>
      </c>
      <c r="E826" s="75" t="str">
        <f t="shared" si="33"/>
        <v/>
      </c>
    </row>
    <row r="827" spans="2:5" x14ac:dyDescent="0.4">
      <c r="B827" s="10">
        <v>21</v>
      </c>
      <c r="C827" s="134" t="str">
        <f t="shared" si="32"/>
        <v>21</v>
      </c>
      <c r="D827" s="166" t="str">
        <f>IFERROR(VLOOKUP(C827,'2 出納簿(入力用)'!$C$5:$L$304,6,FALSE),"")</f>
        <v/>
      </c>
      <c r="E827" s="75" t="str">
        <f t="shared" si="33"/>
        <v/>
      </c>
    </row>
    <row r="828" spans="2:5" x14ac:dyDescent="0.4">
      <c r="B828" s="10">
        <v>22</v>
      </c>
      <c r="C828" s="134" t="str">
        <f t="shared" si="32"/>
        <v>22</v>
      </c>
      <c r="D828" s="166" t="str">
        <f>IFERROR(VLOOKUP(C828,'2 出納簿(入力用)'!$C$5:$L$304,6,FALSE),"")</f>
        <v/>
      </c>
      <c r="E828" s="75" t="str">
        <f t="shared" si="33"/>
        <v/>
      </c>
    </row>
    <row r="829" spans="2:5" x14ac:dyDescent="0.4">
      <c r="B829" s="10">
        <v>23</v>
      </c>
      <c r="C829" s="134" t="str">
        <f t="shared" si="32"/>
        <v>23</v>
      </c>
      <c r="D829" s="166" t="str">
        <f>IFERROR(VLOOKUP(C829,'2 出納簿(入力用)'!$C$5:$L$304,6,FALSE),"")</f>
        <v/>
      </c>
      <c r="E829" s="75" t="str">
        <f t="shared" si="33"/>
        <v/>
      </c>
    </row>
    <row r="830" spans="2:5" x14ac:dyDescent="0.4">
      <c r="B830" s="10">
        <v>24</v>
      </c>
      <c r="C830" s="134" t="str">
        <f t="shared" si="32"/>
        <v>24</v>
      </c>
      <c r="D830" s="166" t="str">
        <f>IFERROR(VLOOKUP(C830,'2 出納簿(入力用)'!$C$5:$L$304,6,FALSE),"")</f>
        <v/>
      </c>
      <c r="E830" s="75" t="str">
        <f t="shared" si="33"/>
        <v/>
      </c>
    </row>
    <row r="831" spans="2:5" x14ac:dyDescent="0.4">
      <c r="B831" s="10">
        <v>25</v>
      </c>
      <c r="C831" s="134" t="str">
        <f t="shared" si="32"/>
        <v>25</v>
      </c>
      <c r="D831" s="166" t="str">
        <f>IFERROR(VLOOKUP(C831,'2 出納簿(入力用)'!$C$5:$L$304,6,FALSE),"")</f>
        <v/>
      </c>
      <c r="E831" s="75" t="str">
        <f t="shared" si="33"/>
        <v/>
      </c>
    </row>
    <row r="832" spans="2:5" x14ac:dyDescent="0.4">
      <c r="B832" s="10">
        <v>26</v>
      </c>
      <c r="C832" s="134" t="str">
        <f t="shared" si="32"/>
        <v>26</v>
      </c>
      <c r="D832" s="166" t="str">
        <f>IFERROR(VLOOKUP(C832,'2 出納簿(入力用)'!$C$5:$L$304,6,FALSE),"")</f>
        <v/>
      </c>
      <c r="E832" s="75" t="str">
        <f t="shared" si="33"/>
        <v/>
      </c>
    </row>
    <row r="833" spans="2:5" x14ac:dyDescent="0.4">
      <c r="B833" s="10">
        <v>27</v>
      </c>
      <c r="C833" s="134" t="str">
        <f t="shared" si="32"/>
        <v>27</v>
      </c>
      <c r="D833" s="166" t="str">
        <f>IFERROR(VLOOKUP(C833,'2 出納簿(入力用)'!$C$5:$L$304,6,FALSE),"")</f>
        <v/>
      </c>
      <c r="E833" s="75" t="str">
        <f t="shared" si="33"/>
        <v/>
      </c>
    </row>
    <row r="834" spans="2:5" x14ac:dyDescent="0.4">
      <c r="B834" s="10">
        <v>28</v>
      </c>
      <c r="C834" s="134" t="str">
        <f t="shared" si="32"/>
        <v>28</v>
      </c>
      <c r="D834" s="166" t="str">
        <f>IFERROR(VLOOKUP(C834,'2 出納簿(入力用)'!$C$5:$L$304,6,FALSE),"")</f>
        <v/>
      </c>
      <c r="E834" s="75" t="str">
        <f t="shared" si="33"/>
        <v/>
      </c>
    </row>
    <row r="835" spans="2:5" x14ac:dyDescent="0.4">
      <c r="B835" s="10">
        <v>29</v>
      </c>
      <c r="C835" s="134" t="str">
        <f t="shared" si="32"/>
        <v>29</v>
      </c>
      <c r="D835" s="166" t="str">
        <f>IFERROR(VLOOKUP(C835,'2 出納簿(入力用)'!$C$5:$L$304,6,FALSE),"")</f>
        <v/>
      </c>
      <c r="E835" s="75" t="str">
        <f t="shared" si="33"/>
        <v/>
      </c>
    </row>
    <row r="836" spans="2:5" x14ac:dyDescent="0.4">
      <c r="B836" s="10">
        <v>30</v>
      </c>
      <c r="C836" s="134" t="str">
        <f t="shared" si="32"/>
        <v>30</v>
      </c>
      <c r="D836" s="166" t="str">
        <f>IFERROR(VLOOKUP(C836,'2 出納簿(入力用)'!$C$5:$L$304,6,FALSE),"")</f>
        <v/>
      </c>
      <c r="E836" s="75" t="str">
        <f t="shared" si="33"/>
        <v/>
      </c>
    </row>
    <row r="837" spans="2:5" x14ac:dyDescent="0.4">
      <c r="B837" s="10">
        <v>31</v>
      </c>
      <c r="C837" s="134" t="str">
        <f t="shared" si="32"/>
        <v>31</v>
      </c>
      <c r="D837" s="166" t="str">
        <f>IFERROR(VLOOKUP(C837,'2 出納簿(入力用)'!$C$5:$L$304,6,FALSE),"")</f>
        <v/>
      </c>
      <c r="E837" s="75" t="str">
        <f t="shared" si="33"/>
        <v/>
      </c>
    </row>
    <row r="838" spans="2:5" x14ac:dyDescent="0.4">
      <c r="B838" s="10">
        <v>32</v>
      </c>
      <c r="C838" s="134" t="str">
        <f t="shared" si="32"/>
        <v>32</v>
      </c>
      <c r="D838" s="166" t="str">
        <f>IFERROR(VLOOKUP(C838,'2 出納簿(入力用)'!$C$5:$L$304,6,FALSE),"")</f>
        <v/>
      </c>
      <c r="E838" s="75" t="str">
        <f t="shared" si="33"/>
        <v/>
      </c>
    </row>
    <row r="839" spans="2:5" x14ac:dyDescent="0.4">
      <c r="B839" s="10">
        <v>33</v>
      </c>
      <c r="C839" s="134" t="str">
        <f t="shared" si="32"/>
        <v>33</v>
      </c>
      <c r="D839" s="166" t="str">
        <f>IFERROR(VLOOKUP(C839,'2 出納簿(入力用)'!$C$5:$L$304,6,FALSE),"")</f>
        <v/>
      </c>
      <c r="E839" s="75" t="str">
        <f t="shared" si="33"/>
        <v/>
      </c>
    </row>
    <row r="840" spans="2:5" x14ac:dyDescent="0.4">
      <c r="B840" s="10">
        <v>34</v>
      </c>
      <c r="C840" s="134" t="str">
        <f t="shared" si="32"/>
        <v>34</v>
      </c>
      <c r="D840" s="166" t="str">
        <f>IFERROR(VLOOKUP(C840,'2 出納簿(入力用)'!$C$5:$L$304,6,FALSE),"")</f>
        <v/>
      </c>
      <c r="E840" s="75" t="str">
        <f t="shared" si="33"/>
        <v/>
      </c>
    </row>
    <row r="841" spans="2:5" x14ac:dyDescent="0.4">
      <c r="B841" s="10">
        <v>35</v>
      </c>
      <c r="C841" s="134" t="str">
        <f t="shared" si="32"/>
        <v>35</v>
      </c>
      <c r="D841" s="166" t="str">
        <f>IFERROR(VLOOKUP(C841,'2 出納簿(入力用)'!$C$5:$L$304,6,FALSE),"")</f>
        <v/>
      </c>
      <c r="E841" s="75" t="str">
        <f t="shared" si="33"/>
        <v/>
      </c>
    </row>
    <row r="842" spans="2:5" x14ac:dyDescent="0.4">
      <c r="B842" s="10">
        <v>36</v>
      </c>
      <c r="C842" s="134" t="str">
        <f t="shared" si="32"/>
        <v>36</v>
      </c>
      <c r="D842" s="166" t="str">
        <f>IFERROR(VLOOKUP(C842,'2 出納簿(入力用)'!$C$5:$L$304,6,FALSE),"")</f>
        <v/>
      </c>
      <c r="E842" s="75" t="str">
        <f t="shared" si="33"/>
        <v/>
      </c>
    </row>
    <row r="843" spans="2:5" x14ac:dyDescent="0.4">
      <c r="B843" s="10">
        <v>37</v>
      </c>
      <c r="C843" s="134" t="str">
        <f t="shared" si="32"/>
        <v>37</v>
      </c>
      <c r="D843" s="166" t="str">
        <f>IFERROR(VLOOKUP(C843,'2 出納簿(入力用)'!$C$5:$L$304,6,FALSE),"")</f>
        <v/>
      </c>
      <c r="E843" s="75" t="str">
        <f t="shared" si="33"/>
        <v/>
      </c>
    </row>
    <row r="844" spans="2:5" x14ac:dyDescent="0.4">
      <c r="B844" s="10">
        <v>38</v>
      </c>
      <c r="C844" s="134" t="str">
        <f t="shared" si="32"/>
        <v>38</v>
      </c>
      <c r="D844" s="166" t="str">
        <f>IFERROR(VLOOKUP(C844,'2 出納簿(入力用)'!$C$5:$L$304,6,FALSE),"")</f>
        <v/>
      </c>
      <c r="E844" s="75" t="str">
        <f t="shared" si="33"/>
        <v/>
      </c>
    </row>
    <row r="845" spans="2:5" x14ac:dyDescent="0.4">
      <c r="B845" s="10">
        <v>39</v>
      </c>
      <c r="C845" s="134" t="str">
        <f t="shared" si="32"/>
        <v>39</v>
      </c>
      <c r="D845" s="166" t="str">
        <f>IFERROR(VLOOKUP(C845,'2 出納簿(入力用)'!$C$5:$L$304,6,FALSE),"")</f>
        <v/>
      </c>
      <c r="E845" s="75" t="str">
        <f t="shared" si="33"/>
        <v/>
      </c>
    </row>
    <row r="846" spans="2:5" x14ac:dyDescent="0.4">
      <c r="B846" s="10">
        <v>40</v>
      </c>
      <c r="C846" s="134" t="str">
        <f t="shared" si="32"/>
        <v>40</v>
      </c>
      <c r="D846" s="166" t="str">
        <f>IFERROR(VLOOKUP(C846,'2 出納簿(入力用)'!$C$5:$L$304,6,FALSE),"")</f>
        <v/>
      </c>
      <c r="E846" s="75" t="str">
        <f t="shared" si="33"/>
        <v/>
      </c>
    </row>
    <row r="847" spans="2:5" x14ac:dyDescent="0.4">
      <c r="B847" s="10">
        <v>41</v>
      </c>
      <c r="C847" s="134" t="str">
        <f t="shared" si="32"/>
        <v>41</v>
      </c>
      <c r="D847" s="166" t="str">
        <f>IFERROR(VLOOKUP(C847,'2 出納簿(入力用)'!$C$5:$L$304,6,FALSE),"")</f>
        <v/>
      </c>
      <c r="E847" s="75" t="str">
        <f t="shared" si="33"/>
        <v/>
      </c>
    </row>
    <row r="848" spans="2:5" x14ac:dyDescent="0.4">
      <c r="B848" s="10">
        <v>42</v>
      </c>
      <c r="C848" s="134" t="str">
        <f t="shared" si="32"/>
        <v>42</v>
      </c>
      <c r="D848" s="166" t="str">
        <f>IFERROR(VLOOKUP(C848,'2 出納簿(入力用)'!$C$5:$L$304,6,FALSE),"")</f>
        <v/>
      </c>
      <c r="E848" s="75" t="str">
        <f t="shared" si="33"/>
        <v/>
      </c>
    </row>
    <row r="849" spans="2:5" x14ac:dyDescent="0.4">
      <c r="B849" s="10">
        <v>43</v>
      </c>
      <c r="C849" s="134" t="str">
        <f t="shared" si="32"/>
        <v>43</v>
      </c>
      <c r="D849" s="166" t="str">
        <f>IFERROR(VLOOKUP(C849,'2 出納簿(入力用)'!$C$5:$L$304,6,FALSE),"")</f>
        <v/>
      </c>
      <c r="E849" s="75" t="str">
        <f t="shared" si="33"/>
        <v/>
      </c>
    </row>
    <row r="850" spans="2:5" x14ac:dyDescent="0.4">
      <c r="B850" s="10">
        <v>44</v>
      </c>
      <c r="C850" s="134" t="str">
        <f t="shared" si="32"/>
        <v>44</v>
      </c>
      <c r="D850" s="166" t="str">
        <f>IFERROR(VLOOKUP(C850,'2 出納簿(入力用)'!$C$5:$L$304,6,FALSE),"")</f>
        <v/>
      </c>
      <c r="E850" s="75" t="str">
        <f t="shared" si="33"/>
        <v/>
      </c>
    </row>
    <row r="851" spans="2:5" x14ac:dyDescent="0.4">
      <c r="B851" s="10">
        <v>45</v>
      </c>
      <c r="C851" s="134" t="str">
        <f t="shared" si="32"/>
        <v>45</v>
      </c>
      <c r="D851" s="166" t="str">
        <f>IFERROR(VLOOKUP(C851,'2 出納簿(入力用)'!$C$5:$L$304,6,FALSE),"")</f>
        <v/>
      </c>
      <c r="E851" s="75" t="str">
        <f t="shared" si="33"/>
        <v/>
      </c>
    </row>
    <row r="852" spans="2:5" x14ac:dyDescent="0.4">
      <c r="B852" s="10">
        <v>46</v>
      </c>
      <c r="C852" s="134" t="str">
        <f t="shared" si="32"/>
        <v>46</v>
      </c>
      <c r="D852" s="166" t="str">
        <f>IFERROR(VLOOKUP(C852,'2 出納簿(入力用)'!$C$5:$L$304,6,FALSE),"")</f>
        <v/>
      </c>
      <c r="E852" s="75" t="str">
        <f t="shared" si="33"/>
        <v/>
      </c>
    </row>
    <row r="853" spans="2:5" x14ac:dyDescent="0.4">
      <c r="B853" s="10">
        <v>47</v>
      </c>
      <c r="C853" s="134" t="str">
        <f t="shared" si="32"/>
        <v>47</v>
      </c>
      <c r="D853" s="166" t="str">
        <f>IFERROR(VLOOKUP(C853,'2 出納簿(入力用)'!$C$5:$L$304,6,FALSE),"")</f>
        <v/>
      </c>
      <c r="E853" s="75" t="str">
        <f t="shared" si="33"/>
        <v/>
      </c>
    </row>
    <row r="854" spans="2:5" x14ac:dyDescent="0.4">
      <c r="B854" s="10">
        <v>48</v>
      </c>
      <c r="C854" s="134" t="str">
        <f t="shared" si="32"/>
        <v>48</v>
      </c>
      <c r="D854" s="166" t="str">
        <f>IFERROR(VLOOKUP(C854,'2 出納簿(入力用)'!$C$5:$L$304,6,FALSE),"")</f>
        <v/>
      </c>
      <c r="E854" s="75" t="str">
        <f t="shared" si="33"/>
        <v/>
      </c>
    </row>
    <row r="855" spans="2:5" x14ac:dyDescent="0.4">
      <c r="B855" s="10">
        <v>49</v>
      </c>
      <c r="C855" s="134" t="str">
        <f t="shared" si="32"/>
        <v>49</v>
      </c>
      <c r="D855" s="166" t="str">
        <f>IFERROR(VLOOKUP(C855,'2 出納簿(入力用)'!$C$5:$L$304,6,FALSE),"")</f>
        <v/>
      </c>
      <c r="E855" s="75" t="str">
        <f t="shared" si="33"/>
        <v/>
      </c>
    </row>
    <row r="856" spans="2:5" x14ac:dyDescent="0.4">
      <c r="B856" s="10">
        <v>50</v>
      </c>
      <c r="C856" s="134" t="str">
        <f t="shared" si="32"/>
        <v>50</v>
      </c>
      <c r="D856" s="166" t="str">
        <f>IFERROR(VLOOKUP(C856,'2 出納簿(入力用)'!$C$5:$L$304,6,FALSE),"")</f>
        <v/>
      </c>
      <c r="E856" s="75" t="str">
        <f t="shared" si="33"/>
        <v/>
      </c>
    </row>
    <row r="857" spans="2:5" x14ac:dyDescent="0.4">
      <c r="B857" s="10">
        <v>51</v>
      </c>
      <c r="C857" s="134" t="str">
        <f t="shared" si="32"/>
        <v>51</v>
      </c>
      <c r="D857" s="166" t="str">
        <f>IFERROR(VLOOKUP(C857,'2 出納簿(入力用)'!$C$5:$L$304,6,FALSE),"")</f>
        <v/>
      </c>
      <c r="E857" s="75" t="str">
        <f t="shared" si="33"/>
        <v/>
      </c>
    </row>
    <row r="858" spans="2:5" x14ac:dyDescent="0.4">
      <c r="B858" s="10">
        <v>52</v>
      </c>
      <c r="C858" s="134" t="str">
        <f t="shared" si="32"/>
        <v>52</v>
      </c>
      <c r="D858" s="166" t="str">
        <f>IFERROR(VLOOKUP(C858,'2 出納簿(入力用)'!$C$5:$L$304,6,FALSE),"")</f>
        <v/>
      </c>
      <c r="E858" s="75" t="str">
        <f t="shared" si="33"/>
        <v/>
      </c>
    </row>
    <row r="859" spans="2:5" x14ac:dyDescent="0.4">
      <c r="B859" s="10">
        <v>53</v>
      </c>
      <c r="C859" s="134" t="str">
        <f t="shared" si="32"/>
        <v>53</v>
      </c>
      <c r="D859" s="166" t="str">
        <f>IFERROR(VLOOKUP(C859,'2 出納簿(入力用)'!$C$5:$L$304,6,FALSE),"")</f>
        <v/>
      </c>
      <c r="E859" s="75" t="str">
        <f t="shared" si="33"/>
        <v/>
      </c>
    </row>
    <row r="860" spans="2:5" x14ac:dyDescent="0.4">
      <c r="B860" s="10">
        <v>54</v>
      </c>
      <c r="C860" s="134" t="str">
        <f t="shared" si="32"/>
        <v>54</v>
      </c>
      <c r="D860" s="166" t="str">
        <f>IFERROR(VLOOKUP(C860,'2 出納簿(入力用)'!$C$5:$L$304,6,FALSE),"")</f>
        <v/>
      </c>
      <c r="E860" s="75" t="str">
        <f t="shared" si="33"/>
        <v/>
      </c>
    </row>
    <row r="861" spans="2:5" x14ac:dyDescent="0.4">
      <c r="B861" s="10">
        <v>55</v>
      </c>
      <c r="C861" s="134" t="str">
        <f t="shared" si="32"/>
        <v>55</v>
      </c>
      <c r="D861" s="166" t="str">
        <f>IFERROR(VLOOKUP(C861,'2 出納簿(入力用)'!$C$5:$L$304,6,FALSE),"")</f>
        <v/>
      </c>
      <c r="E861" s="75" t="str">
        <f t="shared" si="33"/>
        <v/>
      </c>
    </row>
    <row r="862" spans="2:5" x14ac:dyDescent="0.4">
      <c r="B862" s="10">
        <v>56</v>
      </c>
      <c r="C862" s="134" t="str">
        <f t="shared" si="32"/>
        <v>56</v>
      </c>
      <c r="D862" s="166" t="str">
        <f>IFERROR(VLOOKUP(C862,'2 出納簿(入力用)'!$C$5:$L$304,6,FALSE),"")</f>
        <v/>
      </c>
      <c r="E862" s="75" t="str">
        <f t="shared" si="33"/>
        <v/>
      </c>
    </row>
    <row r="863" spans="2:5" x14ac:dyDescent="0.4">
      <c r="B863" s="10">
        <v>57</v>
      </c>
      <c r="C863" s="134" t="str">
        <f t="shared" si="32"/>
        <v>57</v>
      </c>
      <c r="D863" s="166" t="str">
        <f>IFERROR(VLOOKUP(C863,'2 出納簿(入力用)'!$C$5:$L$304,6,FALSE),"")</f>
        <v/>
      </c>
      <c r="E863" s="75" t="str">
        <f t="shared" si="33"/>
        <v/>
      </c>
    </row>
    <row r="864" spans="2:5" x14ac:dyDescent="0.4">
      <c r="B864" s="10">
        <v>58</v>
      </c>
      <c r="C864" s="134" t="str">
        <f t="shared" si="32"/>
        <v>58</v>
      </c>
      <c r="D864" s="166" t="str">
        <f>IFERROR(VLOOKUP(C864,'2 出納簿(入力用)'!$C$5:$L$304,6,FALSE),"")</f>
        <v/>
      </c>
      <c r="E864" s="75" t="str">
        <f t="shared" si="33"/>
        <v/>
      </c>
    </row>
    <row r="865" spans="2:5" x14ac:dyDescent="0.4">
      <c r="B865" s="10">
        <v>59</v>
      </c>
      <c r="C865" s="134" t="str">
        <f t="shared" si="32"/>
        <v>59</v>
      </c>
      <c r="D865" s="166" t="str">
        <f>IFERROR(VLOOKUP(C865,'2 出納簿(入力用)'!$C$5:$L$304,6,FALSE),"")</f>
        <v/>
      </c>
      <c r="E865" s="75" t="str">
        <f t="shared" si="33"/>
        <v/>
      </c>
    </row>
    <row r="866" spans="2:5" x14ac:dyDescent="0.4">
      <c r="B866" s="10">
        <v>60</v>
      </c>
      <c r="C866" s="134" t="str">
        <f t="shared" si="32"/>
        <v>60</v>
      </c>
      <c r="D866" s="166" t="str">
        <f>IFERROR(VLOOKUP(C866,'2 出納簿(入力用)'!$C$5:$L$304,6,FALSE),"")</f>
        <v/>
      </c>
      <c r="E866" s="75" t="str">
        <f t="shared" si="33"/>
        <v/>
      </c>
    </row>
    <row r="867" spans="2:5" x14ac:dyDescent="0.4">
      <c r="B867" s="10">
        <v>61</v>
      </c>
      <c r="C867" s="134" t="str">
        <f t="shared" si="32"/>
        <v>61</v>
      </c>
      <c r="D867" s="166" t="str">
        <f>IFERROR(VLOOKUP(C867,'2 出納簿(入力用)'!$C$5:$L$304,6,FALSE),"")</f>
        <v/>
      </c>
      <c r="E867" s="75" t="str">
        <f t="shared" si="33"/>
        <v/>
      </c>
    </row>
    <row r="868" spans="2:5" x14ac:dyDescent="0.4">
      <c r="B868" s="10">
        <v>62</v>
      </c>
      <c r="C868" s="134" t="str">
        <f t="shared" si="32"/>
        <v>62</v>
      </c>
      <c r="D868" s="166" t="str">
        <f>IFERROR(VLOOKUP(C868,'2 出納簿(入力用)'!$C$5:$L$304,6,FALSE),"")</f>
        <v/>
      </c>
      <c r="E868" s="75" t="str">
        <f t="shared" si="33"/>
        <v/>
      </c>
    </row>
    <row r="869" spans="2:5" x14ac:dyDescent="0.4">
      <c r="B869" s="10">
        <v>63</v>
      </c>
      <c r="C869" s="134" t="str">
        <f t="shared" si="32"/>
        <v>63</v>
      </c>
      <c r="D869" s="166" t="str">
        <f>IFERROR(VLOOKUP(C869,'2 出納簿(入力用)'!$C$5:$L$304,6,FALSE),"")</f>
        <v/>
      </c>
      <c r="E869" s="75" t="str">
        <f t="shared" si="33"/>
        <v/>
      </c>
    </row>
    <row r="870" spans="2:5" x14ac:dyDescent="0.4">
      <c r="B870" s="10">
        <v>64</v>
      </c>
      <c r="C870" s="134" t="str">
        <f t="shared" si="32"/>
        <v>64</v>
      </c>
      <c r="D870" s="166" t="str">
        <f>IFERROR(VLOOKUP(C870,'2 出納簿(入力用)'!$C$5:$L$304,6,FALSE),"")</f>
        <v/>
      </c>
      <c r="E870" s="75" t="str">
        <f t="shared" si="33"/>
        <v/>
      </c>
    </row>
    <row r="871" spans="2:5" x14ac:dyDescent="0.4">
      <c r="B871" s="10">
        <v>65</v>
      </c>
      <c r="C871" s="134" t="str">
        <f t="shared" si="32"/>
        <v>65</v>
      </c>
      <c r="D871" s="166" t="str">
        <f>IFERROR(VLOOKUP(C871,'2 出納簿(入力用)'!$C$5:$L$304,6,FALSE),"")</f>
        <v/>
      </c>
      <c r="E871" s="75" t="str">
        <f t="shared" si="33"/>
        <v/>
      </c>
    </row>
    <row r="872" spans="2:5" x14ac:dyDescent="0.4">
      <c r="B872" s="10">
        <v>66</v>
      </c>
      <c r="C872" s="134" t="str">
        <f t="shared" ref="C872:C906" si="34">CONCATENATE(B872,$M$4)</f>
        <v>66</v>
      </c>
      <c r="D872" s="166" t="str">
        <f>IFERROR(VLOOKUP(C872,'2 出納簿(入力用)'!$C$5:$L$304,6,FALSE),"")</f>
        <v/>
      </c>
      <c r="E872" s="75" t="str">
        <f t="shared" si="33"/>
        <v/>
      </c>
    </row>
    <row r="873" spans="2:5" x14ac:dyDescent="0.4">
      <c r="B873" s="10">
        <v>67</v>
      </c>
      <c r="C873" s="134" t="str">
        <f t="shared" si="34"/>
        <v>67</v>
      </c>
      <c r="D873" s="166" t="str">
        <f>IFERROR(VLOOKUP(C873,'2 出納簿(入力用)'!$C$5:$L$304,6,FALSE),"")</f>
        <v/>
      </c>
      <c r="E873" s="75" t="str">
        <f t="shared" ref="E873:E906" si="35">IFERROR(E872+D873,"")</f>
        <v/>
      </c>
    </row>
    <row r="874" spans="2:5" x14ac:dyDescent="0.4">
      <c r="B874" s="10">
        <v>68</v>
      </c>
      <c r="C874" s="134" t="str">
        <f t="shared" si="34"/>
        <v>68</v>
      </c>
      <c r="D874" s="166" t="str">
        <f>IFERROR(VLOOKUP(C874,'2 出納簿(入力用)'!$C$5:$L$304,6,FALSE),"")</f>
        <v/>
      </c>
      <c r="E874" s="75" t="str">
        <f t="shared" si="35"/>
        <v/>
      </c>
    </row>
    <row r="875" spans="2:5" x14ac:dyDescent="0.4">
      <c r="B875" s="10">
        <v>69</v>
      </c>
      <c r="C875" s="134" t="str">
        <f t="shared" si="34"/>
        <v>69</v>
      </c>
      <c r="D875" s="166" t="str">
        <f>IFERROR(VLOOKUP(C875,'2 出納簿(入力用)'!$C$5:$L$304,6,FALSE),"")</f>
        <v/>
      </c>
      <c r="E875" s="75" t="str">
        <f t="shared" si="35"/>
        <v/>
      </c>
    </row>
    <row r="876" spans="2:5" x14ac:dyDescent="0.4">
      <c r="B876" s="10">
        <v>70</v>
      </c>
      <c r="C876" s="134" t="str">
        <f t="shared" si="34"/>
        <v>70</v>
      </c>
      <c r="D876" s="166" t="str">
        <f>IFERROR(VLOOKUP(C876,'2 出納簿(入力用)'!$C$5:$L$304,6,FALSE),"")</f>
        <v/>
      </c>
      <c r="E876" s="75" t="str">
        <f t="shared" si="35"/>
        <v/>
      </c>
    </row>
    <row r="877" spans="2:5" x14ac:dyDescent="0.4">
      <c r="B877" s="10">
        <v>71</v>
      </c>
      <c r="C877" s="134" t="str">
        <f t="shared" si="34"/>
        <v>71</v>
      </c>
      <c r="D877" s="166" t="str">
        <f>IFERROR(VLOOKUP(C877,'2 出納簿(入力用)'!$C$5:$L$304,6,FALSE),"")</f>
        <v/>
      </c>
      <c r="E877" s="75" t="str">
        <f t="shared" si="35"/>
        <v/>
      </c>
    </row>
    <row r="878" spans="2:5" x14ac:dyDescent="0.4">
      <c r="B878" s="10">
        <v>72</v>
      </c>
      <c r="C878" s="134" t="str">
        <f t="shared" si="34"/>
        <v>72</v>
      </c>
      <c r="D878" s="166" t="str">
        <f>IFERROR(VLOOKUP(C878,'2 出納簿(入力用)'!$C$5:$L$304,6,FALSE),"")</f>
        <v/>
      </c>
      <c r="E878" s="75" t="str">
        <f t="shared" si="35"/>
        <v/>
      </c>
    </row>
    <row r="879" spans="2:5" x14ac:dyDescent="0.4">
      <c r="B879" s="10">
        <v>73</v>
      </c>
      <c r="C879" s="134" t="str">
        <f t="shared" si="34"/>
        <v>73</v>
      </c>
      <c r="D879" s="166" t="str">
        <f>IFERROR(VLOOKUP(C879,'2 出納簿(入力用)'!$C$5:$L$304,6,FALSE),"")</f>
        <v/>
      </c>
      <c r="E879" s="75" t="str">
        <f t="shared" si="35"/>
        <v/>
      </c>
    </row>
    <row r="880" spans="2:5" x14ac:dyDescent="0.4">
      <c r="B880" s="10">
        <v>74</v>
      </c>
      <c r="C880" s="134" t="str">
        <f t="shared" si="34"/>
        <v>74</v>
      </c>
      <c r="D880" s="166" t="str">
        <f>IFERROR(VLOOKUP(C880,'2 出納簿(入力用)'!$C$5:$L$304,6,FALSE),"")</f>
        <v/>
      </c>
      <c r="E880" s="75" t="str">
        <f t="shared" si="35"/>
        <v/>
      </c>
    </row>
    <row r="881" spans="2:5" x14ac:dyDescent="0.4">
      <c r="B881" s="10">
        <v>75</v>
      </c>
      <c r="C881" s="134" t="str">
        <f t="shared" si="34"/>
        <v>75</v>
      </c>
      <c r="D881" s="166" t="str">
        <f>IFERROR(VLOOKUP(C881,'2 出納簿(入力用)'!$C$5:$L$304,6,FALSE),"")</f>
        <v/>
      </c>
      <c r="E881" s="75" t="str">
        <f t="shared" si="35"/>
        <v/>
      </c>
    </row>
    <row r="882" spans="2:5" x14ac:dyDescent="0.4">
      <c r="B882" s="10">
        <v>76</v>
      </c>
      <c r="C882" s="134" t="str">
        <f t="shared" si="34"/>
        <v>76</v>
      </c>
      <c r="D882" s="166" t="str">
        <f>IFERROR(VLOOKUP(C882,'2 出納簿(入力用)'!$C$5:$L$304,6,FALSE),"")</f>
        <v/>
      </c>
      <c r="E882" s="75" t="str">
        <f t="shared" si="35"/>
        <v/>
      </c>
    </row>
    <row r="883" spans="2:5" x14ac:dyDescent="0.4">
      <c r="B883" s="10">
        <v>77</v>
      </c>
      <c r="C883" s="134" t="str">
        <f t="shared" si="34"/>
        <v>77</v>
      </c>
      <c r="D883" s="166" t="str">
        <f>IFERROR(VLOOKUP(C883,'2 出納簿(入力用)'!$C$5:$L$304,6,FALSE),"")</f>
        <v/>
      </c>
      <c r="E883" s="75" t="str">
        <f t="shared" si="35"/>
        <v/>
      </c>
    </row>
    <row r="884" spans="2:5" x14ac:dyDescent="0.4">
      <c r="B884" s="10">
        <v>78</v>
      </c>
      <c r="C884" s="134" t="str">
        <f t="shared" si="34"/>
        <v>78</v>
      </c>
      <c r="D884" s="166" t="str">
        <f>IFERROR(VLOOKUP(C884,'2 出納簿(入力用)'!$C$5:$L$304,6,FALSE),"")</f>
        <v/>
      </c>
      <c r="E884" s="75" t="str">
        <f t="shared" si="35"/>
        <v/>
      </c>
    </row>
    <row r="885" spans="2:5" x14ac:dyDescent="0.4">
      <c r="B885" s="10">
        <v>79</v>
      </c>
      <c r="C885" s="134" t="str">
        <f t="shared" si="34"/>
        <v>79</v>
      </c>
      <c r="D885" s="166" t="str">
        <f>IFERROR(VLOOKUP(C885,'2 出納簿(入力用)'!$C$5:$L$304,6,FALSE),"")</f>
        <v/>
      </c>
      <c r="E885" s="75" t="str">
        <f t="shared" si="35"/>
        <v/>
      </c>
    </row>
    <row r="886" spans="2:5" x14ac:dyDescent="0.4">
      <c r="B886" s="10">
        <v>80</v>
      </c>
      <c r="C886" s="134" t="str">
        <f t="shared" si="34"/>
        <v>80</v>
      </c>
      <c r="D886" s="166" t="str">
        <f>IFERROR(VLOOKUP(C886,'2 出納簿(入力用)'!$C$5:$L$304,6,FALSE),"")</f>
        <v/>
      </c>
      <c r="E886" s="75" t="str">
        <f t="shared" si="35"/>
        <v/>
      </c>
    </row>
    <row r="887" spans="2:5" x14ac:dyDescent="0.4">
      <c r="B887" s="10">
        <v>81</v>
      </c>
      <c r="C887" s="134" t="str">
        <f t="shared" si="34"/>
        <v>81</v>
      </c>
      <c r="D887" s="166" t="str">
        <f>IFERROR(VLOOKUP(C887,'2 出納簿(入力用)'!$C$5:$L$304,6,FALSE),"")</f>
        <v/>
      </c>
      <c r="E887" s="75" t="str">
        <f t="shared" si="35"/>
        <v/>
      </c>
    </row>
    <row r="888" spans="2:5" x14ac:dyDescent="0.4">
      <c r="B888" s="10">
        <v>82</v>
      </c>
      <c r="C888" s="134" t="str">
        <f t="shared" si="34"/>
        <v>82</v>
      </c>
      <c r="D888" s="166" t="str">
        <f>IFERROR(VLOOKUP(C888,'2 出納簿(入力用)'!$C$5:$L$304,6,FALSE),"")</f>
        <v/>
      </c>
      <c r="E888" s="75" t="str">
        <f t="shared" si="35"/>
        <v/>
      </c>
    </row>
    <row r="889" spans="2:5" x14ac:dyDescent="0.4">
      <c r="B889" s="10">
        <v>83</v>
      </c>
      <c r="C889" s="134" t="str">
        <f t="shared" si="34"/>
        <v>83</v>
      </c>
      <c r="D889" s="166" t="str">
        <f>IFERROR(VLOOKUP(C889,'2 出納簿(入力用)'!$C$5:$L$304,6,FALSE),"")</f>
        <v/>
      </c>
      <c r="E889" s="75" t="str">
        <f t="shared" si="35"/>
        <v/>
      </c>
    </row>
    <row r="890" spans="2:5" x14ac:dyDescent="0.4">
      <c r="B890" s="10">
        <v>84</v>
      </c>
      <c r="C890" s="134" t="str">
        <f t="shared" si="34"/>
        <v>84</v>
      </c>
      <c r="D890" s="166" t="str">
        <f>IFERROR(VLOOKUP(C890,'2 出納簿(入力用)'!$C$5:$L$304,6,FALSE),"")</f>
        <v/>
      </c>
      <c r="E890" s="75" t="str">
        <f t="shared" si="35"/>
        <v/>
      </c>
    </row>
    <row r="891" spans="2:5" x14ac:dyDescent="0.4">
      <c r="B891" s="10">
        <v>85</v>
      </c>
      <c r="C891" s="134" t="str">
        <f t="shared" si="34"/>
        <v>85</v>
      </c>
      <c r="D891" s="166" t="str">
        <f>IFERROR(VLOOKUP(C891,'2 出納簿(入力用)'!$C$5:$L$304,6,FALSE),"")</f>
        <v/>
      </c>
      <c r="E891" s="75" t="str">
        <f t="shared" si="35"/>
        <v/>
      </c>
    </row>
    <row r="892" spans="2:5" x14ac:dyDescent="0.4">
      <c r="B892" s="10">
        <v>86</v>
      </c>
      <c r="C892" s="134" t="str">
        <f t="shared" si="34"/>
        <v>86</v>
      </c>
      <c r="D892" s="166" t="str">
        <f>IFERROR(VLOOKUP(C892,'2 出納簿(入力用)'!$C$5:$L$304,6,FALSE),"")</f>
        <v/>
      </c>
      <c r="E892" s="75" t="str">
        <f t="shared" si="35"/>
        <v/>
      </c>
    </row>
    <row r="893" spans="2:5" x14ac:dyDescent="0.4">
      <c r="B893" s="10">
        <v>87</v>
      </c>
      <c r="C893" s="134" t="str">
        <f t="shared" si="34"/>
        <v>87</v>
      </c>
      <c r="D893" s="166" t="str">
        <f>IFERROR(VLOOKUP(C893,'2 出納簿(入力用)'!$C$5:$L$304,6,FALSE),"")</f>
        <v/>
      </c>
      <c r="E893" s="75" t="str">
        <f t="shared" si="35"/>
        <v/>
      </c>
    </row>
    <row r="894" spans="2:5" x14ac:dyDescent="0.4">
      <c r="B894" s="10">
        <v>88</v>
      </c>
      <c r="C894" s="134" t="str">
        <f t="shared" si="34"/>
        <v>88</v>
      </c>
      <c r="D894" s="166" t="str">
        <f>IFERROR(VLOOKUP(C894,'2 出納簿(入力用)'!$C$5:$L$304,6,FALSE),"")</f>
        <v/>
      </c>
      <c r="E894" s="75" t="str">
        <f t="shared" si="35"/>
        <v/>
      </c>
    </row>
    <row r="895" spans="2:5" x14ac:dyDescent="0.4">
      <c r="B895" s="10">
        <v>89</v>
      </c>
      <c r="C895" s="134" t="str">
        <f t="shared" si="34"/>
        <v>89</v>
      </c>
      <c r="D895" s="166" t="str">
        <f>IFERROR(VLOOKUP(C895,'2 出納簿(入力用)'!$C$5:$L$304,6,FALSE),"")</f>
        <v/>
      </c>
      <c r="E895" s="75" t="str">
        <f t="shared" si="35"/>
        <v/>
      </c>
    </row>
    <row r="896" spans="2:5" x14ac:dyDescent="0.4">
      <c r="B896" s="10">
        <v>90</v>
      </c>
      <c r="C896" s="134" t="str">
        <f t="shared" si="34"/>
        <v>90</v>
      </c>
      <c r="D896" s="166" t="str">
        <f>IFERROR(VLOOKUP(C896,'2 出納簿(入力用)'!$C$5:$L$304,6,FALSE),"")</f>
        <v/>
      </c>
      <c r="E896" s="75" t="str">
        <f t="shared" si="35"/>
        <v/>
      </c>
    </row>
    <row r="897" spans="2:5" x14ac:dyDescent="0.4">
      <c r="B897" s="10">
        <v>91</v>
      </c>
      <c r="C897" s="134" t="str">
        <f t="shared" si="34"/>
        <v>91</v>
      </c>
      <c r="D897" s="166" t="str">
        <f>IFERROR(VLOOKUP(C897,'2 出納簿(入力用)'!$C$5:$L$304,6,FALSE),"")</f>
        <v/>
      </c>
      <c r="E897" s="75" t="str">
        <f t="shared" si="35"/>
        <v/>
      </c>
    </row>
    <row r="898" spans="2:5" x14ac:dyDescent="0.4">
      <c r="B898" s="10">
        <v>92</v>
      </c>
      <c r="C898" s="134" t="str">
        <f t="shared" si="34"/>
        <v>92</v>
      </c>
      <c r="D898" s="166" t="str">
        <f>IFERROR(VLOOKUP(C898,'2 出納簿(入力用)'!$C$5:$L$304,6,FALSE),"")</f>
        <v/>
      </c>
      <c r="E898" s="75" t="str">
        <f t="shared" si="35"/>
        <v/>
      </c>
    </row>
    <row r="899" spans="2:5" x14ac:dyDescent="0.4">
      <c r="B899" s="10">
        <v>93</v>
      </c>
      <c r="C899" s="134" t="str">
        <f t="shared" si="34"/>
        <v>93</v>
      </c>
      <c r="D899" s="166" t="str">
        <f>IFERROR(VLOOKUP(C899,'2 出納簿(入力用)'!$C$5:$L$304,6,FALSE),"")</f>
        <v/>
      </c>
      <c r="E899" s="75" t="str">
        <f t="shared" si="35"/>
        <v/>
      </c>
    </row>
    <row r="900" spans="2:5" x14ac:dyDescent="0.4">
      <c r="B900" s="10">
        <v>94</v>
      </c>
      <c r="C900" s="134" t="str">
        <f t="shared" si="34"/>
        <v>94</v>
      </c>
      <c r="D900" s="166" t="str">
        <f>IFERROR(VLOOKUP(C900,'2 出納簿(入力用)'!$C$5:$L$304,6,FALSE),"")</f>
        <v/>
      </c>
      <c r="E900" s="75" t="str">
        <f t="shared" si="35"/>
        <v/>
      </c>
    </row>
    <row r="901" spans="2:5" x14ac:dyDescent="0.4">
      <c r="B901" s="10">
        <v>95</v>
      </c>
      <c r="C901" s="134" t="str">
        <f t="shared" si="34"/>
        <v>95</v>
      </c>
      <c r="D901" s="166" t="str">
        <f>IFERROR(VLOOKUP(C901,'2 出納簿(入力用)'!$C$5:$L$304,6,FALSE),"")</f>
        <v/>
      </c>
      <c r="E901" s="75" t="str">
        <f t="shared" si="35"/>
        <v/>
      </c>
    </row>
    <row r="902" spans="2:5" x14ac:dyDescent="0.4">
      <c r="B902" s="10">
        <v>96</v>
      </c>
      <c r="C902" s="134" t="str">
        <f t="shared" si="34"/>
        <v>96</v>
      </c>
      <c r="D902" s="166" t="str">
        <f>IFERROR(VLOOKUP(C902,'2 出納簿(入力用)'!$C$5:$L$304,6,FALSE),"")</f>
        <v/>
      </c>
      <c r="E902" s="75" t="str">
        <f t="shared" si="35"/>
        <v/>
      </c>
    </row>
    <row r="903" spans="2:5" x14ac:dyDescent="0.4">
      <c r="B903" s="10">
        <v>97</v>
      </c>
      <c r="C903" s="134" t="str">
        <f t="shared" si="34"/>
        <v>97</v>
      </c>
      <c r="D903" s="166" t="str">
        <f>IFERROR(VLOOKUP(C903,'2 出納簿(入力用)'!$C$5:$L$304,6,FALSE),"")</f>
        <v/>
      </c>
      <c r="E903" s="75" t="str">
        <f t="shared" si="35"/>
        <v/>
      </c>
    </row>
    <row r="904" spans="2:5" x14ac:dyDescent="0.4">
      <c r="B904" s="10">
        <v>98</v>
      </c>
      <c r="C904" s="134" t="str">
        <f t="shared" si="34"/>
        <v>98</v>
      </c>
      <c r="D904" s="166" t="str">
        <f>IFERROR(VLOOKUP(C904,'2 出納簿(入力用)'!$C$5:$L$304,6,FALSE),"")</f>
        <v/>
      </c>
      <c r="E904" s="75" t="str">
        <f t="shared" si="35"/>
        <v/>
      </c>
    </row>
    <row r="905" spans="2:5" x14ac:dyDescent="0.4">
      <c r="B905" s="10">
        <v>99</v>
      </c>
      <c r="C905" s="134" t="str">
        <f t="shared" si="34"/>
        <v>99</v>
      </c>
      <c r="D905" s="166" t="str">
        <f>IFERROR(VLOOKUP(C905,'2 出納簿(入力用)'!$C$5:$L$304,6,FALSE),"")</f>
        <v/>
      </c>
      <c r="E905" s="75" t="str">
        <f t="shared" si="35"/>
        <v/>
      </c>
    </row>
    <row r="906" spans="2:5" ht="15" thickBot="1" x14ac:dyDescent="0.45">
      <c r="B906" s="62">
        <v>100</v>
      </c>
      <c r="C906" s="167" t="str">
        <f t="shared" si="34"/>
        <v>100</v>
      </c>
      <c r="D906" s="177" t="str">
        <f>IFERROR(VLOOKUP(C906,'2 出納簿(入力用)'!$C$5:$L$304,6,FALSE),"")</f>
        <v/>
      </c>
      <c r="E906" s="76" t="str">
        <f t="shared" si="35"/>
        <v/>
      </c>
    </row>
    <row r="907" spans="2:5" ht="15" thickTop="1" x14ac:dyDescent="0.4">
      <c r="B907" s="63">
        <v>1</v>
      </c>
      <c r="C907" s="169" t="str">
        <f>CONCATENATE(B907,$N$4)</f>
        <v>1</v>
      </c>
      <c r="D907" s="173" t="str">
        <f>IFERROR(VLOOKUP(C907,'2 出納簿(入力用)'!$C$5:$L$304,6,FALSE),"")</f>
        <v/>
      </c>
      <c r="E907" s="77" t="str">
        <f>D907</f>
        <v/>
      </c>
    </row>
    <row r="908" spans="2:5" x14ac:dyDescent="0.4">
      <c r="B908" s="64">
        <v>2</v>
      </c>
      <c r="C908" s="171" t="str">
        <f t="shared" ref="C908:C971" si="36">CONCATENATE(B908,$N$4)</f>
        <v>2</v>
      </c>
      <c r="D908" s="170" t="str">
        <f>IFERROR(VLOOKUP(C908,'2 出納簿(入力用)'!$C$5:$L$304,6,FALSE),"")</f>
        <v/>
      </c>
      <c r="E908" s="78" t="str">
        <f>IFERROR(E907+D908,"")</f>
        <v/>
      </c>
    </row>
    <row r="909" spans="2:5" x14ac:dyDescent="0.4">
      <c r="B909" s="64">
        <v>3</v>
      </c>
      <c r="C909" s="171" t="str">
        <f t="shared" si="36"/>
        <v>3</v>
      </c>
      <c r="D909" s="170" t="str">
        <f>IFERROR(VLOOKUP(C909,'2 出納簿(入力用)'!$C$5:$L$304,6,FALSE),"")</f>
        <v/>
      </c>
      <c r="E909" s="78" t="str">
        <f t="shared" ref="E909:E972" si="37">IFERROR(E908+D909,"")</f>
        <v/>
      </c>
    </row>
    <row r="910" spans="2:5" x14ac:dyDescent="0.4">
      <c r="B910" s="64">
        <v>4</v>
      </c>
      <c r="C910" s="171" t="str">
        <f t="shared" si="36"/>
        <v>4</v>
      </c>
      <c r="D910" s="170" t="str">
        <f>IFERROR(VLOOKUP(C910,'2 出納簿(入力用)'!$C$5:$L$304,6,FALSE),"")</f>
        <v/>
      </c>
      <c r="E910" s="78" t="str">
        <f t="shared" si="37"/>
        <v/>
      </c>
    </row>
    <row r="911" spans="2:5" x14ac:dyDescent="0.4">
      <c r="B911" s="64">
        <v>5</v>
      </c>
      <c r="C911" s="171" t="str">
        <f t="shared" si="36"/>
        <v>5</v>
      </c>
      <c r="D911" s="170" t="str">
        <f>IFERROR(VLOOKUP(C911,'2 出納簿(入力用)'!$C$5:$L$304,6,FALSE),"")</f>
        <v/>
      </c>
      <c r="E911" s="78" t="str">
        <f t="shared" si="37"/>
        <v/>
      </c>
    </row>
    <row r="912" spans="2:5" x14ac:dyDescent="0.4">
      <c r="B912" s="64">
        <v>6</v>
      </c>
      <c r="C912" s="171" t="str">
        <f t="shared" si="36"/>
        <v>6</v>
      </c>
      <c r="D912" s="170" t="str">
        <f>IFERROR(VLOOKUP(C912,'2 出納簿(入力用)'!$C$5:$L$304,6,FALSE),"")</f>
        <v/>
      </c>
      <c r="E912" s="78" t="str">
        <f t="shared" si="37"/>
        <v/>
      </c>
    </row>
    <row r="913" spans="2:5" x14ac:dyDescent="0.4">
      <c r="B913" s="64">
        <v>7</v>
      </c>
      <c r="C913" s="171" t="str">
        <f t="shared" si="36"/>
        <v>7</v>
      </c>
      <c r="D913" s="170" t="str">
        <f>IFERROR(VLOOKUP(C913,'2 出納簿(入力用)'!$C$5:$L$304,6,FALSE),"")</f>
        <v/>
      </c>
      <c r="E913" s="78" t="str">
        <f t="shared" si="37"/>
        <v/>
      </c>
    </row>
    <row r="914" spans="2:5" x14ac:dyDescent="0.4">
      <c r="B914" s="64">
        <v>8</v>
      </c>
      <c r="C914" s="171" t="str">
        <f t="shared" si="36"/>
        <v>8</v>
      </c>
      <c r="D914" s="170" t="str">
        <f>IFERROR(VLOOKUP(C914,'2 出納簿(入力用)'!$C$5:$L$304,6,FALSE),"")</f>
        <v/>
      </c>
      <c r="E914" s="78" t="str">
        <f t="shared" si="37"/>
        <v/>
      </c>
    </row>
    <row r="915" spans="2:5" x14ac:dyDescent="0.4">
      <c r="B915" s="64">
        <v>9</v>
      </c>
      <c r="C915" s="171" t="str">
        <f t="shared" si="36"/>
        <v>9</v>
      </c>
      <c r="D915" s="170" t="str">
        <f>IFERROR(VLOOKUP(C915,'2 出納簿(入力用)'!$C$5:$L$304,6,FALSE),"")</f>
        <v/>
      </c>
      <c r="E915" s="78" t="str">
        <f t="shared" si="37"/>
        <v/>
      </c>
    </row>
    <row r="916" spans="2:5" x14ac:dyDescent="0.4">
      <c r="B916" s="64">
        <v>10</v>
      </c>
      <c r="C916" s="171" t="str">
        <f t="shared" si="36"/>
        <v>10</v>
      </c>
      <c r="D916" s="170" t="str">
        <f>IFERROR(VLOOKUP(C916,'2 出納簿(入力用)'!$C$5:$L$304,6,FALSE),"")</f>
        <v/>
      </c>
      <c r="E916" s="78" t="str">
        <f t="shared" si="37"/>
        <v/>
      </c>
    </row>
    <row r="917" spans="2:5" x14ac:dyDescent="0.4">
      <c r="B917" s="64">
        <v>11</v>
      </c>
      <c r="C917" s="171" t="str">
        <f t="shared" si="36"/>
        <v>11</v>
      </c>
      <c r="D917" s="170" t="str">
        <f>IFERROR(VLOOKUP(C917,'2 出納簿(入力用)'!$C$5:$L$304,6,FALSE),"")</f>
        <v/>
      </c>
      <c r="E917" s="78" t="str">
        <f t="shared" si="37"/>
        <v/>
      </c>
    </row>
    <row r="918" spans="2:5" x14ac:dyDescent="0.4">
      <c r="B918" s="64">
        <v>12</v>
      </c>
      <c r="C918" s="171" t="str">
        <f t="shared" si="36"/>
        <v>12</v>
      </c>
      <c r="D918" s="170" t="str">
        <f>IFERROR(VLOOKUP(C918,'2 出納簿(入力用)'!$C$5:$L$304,6,FALSE),"")</f>
        <v/>
      </c>
      <c r="E918" s="78" t="str">
        <f t="shared" si="37"/>
        <v/>
      </c>
    </row>
    <row r="919" spans="2:5" x14ac:dyDescent="0.4">
      <c r="B919" s="64">
        <v>13</v>
      </c>
      <c r="C919" s="171" t="str">
        <f t="shared" si="36"/>
        <v>13</v>
      </c>
      <c r="D919" s="170" t="str">
        <f>IFERROR(VLOOKUP(C919,'2 出納簿(入力用)'!$C$5:$L$304,6,FALSE),"")</f>
        <v/>
      </c>
      <c r="E919" s="78" t="str">
        <f t="shared" si="37"/>
        <v/>
      </c>
    </row>
    <row r="920" spans="2:5" x14ac:dyDescent="0.4">
      <c r="B920" s="64">
        <v>14</v>
      </c>
      <c r="C920" s="171" t="str">
        <f t="shared" si="36"/>
        <v>14</v>
      </c>
      <c r="D920" s="170" t="str">
        <f>IFERROR(VLOOKUP(C920,'2 出納簿(入力用)'!$C$5:$L$304,6,FALSE),"")</f>
        <v/>
      </c>
      <c r="E920" s="78" t="str">
        <f t="shared" si="37"/>
        <v/>
      </c>
    </row>
    <row r="921" spans="2:5" x14ac:dyDescent="0.4">
      <c r="B921" s="64">
        <v>15</v>
      </c>
      <c r="C921" s="171" t="str">
        <f t="shared" si="36"/>
        <v>15</v>
      </c>
      <c r="D921" s="170" t="str">
        <f>IFERROR(VLOOKUP(C921,'2 出納簿(入力用)'!$C$5:$L$304,6,FALSE),"")</f>
        <v/>
      </c>
      <c r="E921" s="78" t="str">
        <f t="shared" si="37"/>
        <v/>
      </c>
    </row>
    <row r="922" spans="2:5" x14ac:dyDescent="0.4">
      <c r="B922" s="64">
        <v>16</v>
      </c>
      <c r="C922" s="171" t="str">
        <f t="shared" si="36"/>
        <v>16</v>
      </c>
      <c r="D922" s="170" t="str">
        <f>IFERROR(VLOOKUP(C922,'2 出納簿(入力用)'!$C$5:$L$304,6,FALSE),"")</f>
        <v/>
      </c>
      <c r="E922" s="78" t="str">
        <f t="shared" si="37"/>
        <v/>
      </c>
    </row>
    <row r="923" spans="2:5" x14ac:dyDescent="0.4">
      <c r="B923" s="64">
        <v>17</v>
      </c>
      <c r="C923" s="171" t="str">
        <f t="shared" si="36"/>
        <v>17</v>
      </c>
      <c r="D923" s="170" t="str">
        <f>IFERROR(VLOOKUP(C923,'2 出納簿(入力用)'!$C$5:$L$304,6,FALSE),"")</f>
        <v/>
      </c>
      <c r="E923" s="78" t="str">
        <f t="shared" si="37"/>
        <v/>
      </c>
    </row>
    <row r="924" spans="2:5" x14ac:dyDescent="0.4">
      <c r="B924" s="64">
        <v>18</v>
      </c>
      <c r="C924" s="171" t="str">
        <f t="shared" si="36"/>
        <v>18</v>
      </c>
      <c r="D924" s="170" t="str">
        <f>IFERROR(VLOOKUP(C924,'2 出納簿(入力用)'!$C$5:$L$304,6,FALSE),"")</f>
        <v/>
      </c>
      <c r="E924" s="78" t="str">
        <f t="shared" si="37"/>
        <v/>
      </c>
    </row>
    <row r="925" spans="2:5" x14ac:dyDescent="0.4">
      <c r="B925" s="64">
        <v>19</v>
      </c>
      <c r="C925" s="171" t="str">
        <f t="shared" si="36"/>
        <v>19</v>
      </c>
      <c r="D925" s="170" t="str">
        <f>IFERROR(VLOOKUP(C925,'2 出納簿(入力用)'!$C$5:$L$304,6,FALSE),"")</f>
        <v/>
      </c>
      <c r="E925" s="78" t="str">
        <f t="shared" si="37"/>
        <v/>
      </c>
    </row>
    <row r="926" spans="2:5" x14ac:dyDescent="0.4">
      <c r="B926" s="64">
        <v>20</v>
      </c>
      <c r="C926" s="171" t="str">
        <f t="shared" si="36"/>
        <v>20</v>
      </c>
      <c r="D926" s="170" t="str">
        <f>IFERROR(VLOOKUP(C926,'2 出納簿(入力用)'!$C$5:$L$304,6,FALSE),"")</f>
        <v/>
      </c>
      <c r="E926" s="78" t="str">
        <f t="shared" si="37"/>
        <v/>
      </c>
    </row>
    <row r="927" spans="2:5" x14ac:dyDescent="0.4">
      <c r="B927" s="64">
        <v>21</v>
      </c>
      <c r="C927" s="171" t="str">
        <f t="shared" si="36"/>
        <v>21</v>
      </c>
      <c r="D927" s="170" t="str">
        <f>IFERROR(VLOOKUP(C927,'2 出納簿(入力用)'!$C$5:$L$304,6,FALSE),"")</f>
        <v/>
      </c>
      <c r="E927" s="78" t="str">
        <f t="shared" si="37"/>
        <v/>
      </c>
    </row>
    <row r="928" spans="2:5" x14ac:dyDescent="0.4">
      <c r="B928" s="64">
        <v>22</v>
      </c>
      <c r="C928" s="171" t="str">
        <f t="shared" si="36"/>
        <v>22</v>
      </c>
      <c r="D928" s="170" t="str">
        <f>IFERROR(VLOOKUP(C928,'2 出納簿(入力用)'!$C$5:$L$304,6,FALSE),"")</f>
        <v/>
      </c>
      <c r="E928" s="78" t="str">
        <f t="shared" si="37"/>
        <v/>
      </c>
    </row>
    <row r="929" spans="2:5" x14ac:dyDescent="0.4">
      <c r="B929" s="64">
        <v>23</v>
      </c>
      <c r="C929" s="171" t="str">
        <f t="shared" si="36"/>
        <v>23</v>
      </c>
      <c r="D929" s="170" t="str">
        <f>IFERROR(VLOOKUP(C929,'2 出納簿(入力用)'!$C$5:$L$304,6,FALSE),"")</f>
        <v/>
      </c>
      <c r="E929" s="78" t="str">
        <f t="shared" si="37"/>
        <v/>
      </c>
    </row>
    <row r="930" spans="2:5" x14ac:dyDescent="0.4">
      <c r="B930" s="64">
        <v>24</v>
      </c>
      <c r="C930" s="171" t="str">
        <f t="shared" si="36"/>
        <v>24</v>
      </c>
      <c r="D930" s="170" t="str">
        <f>IFERROR(VLOOKUP(C930,'2 出納簿(入力用)'!$C$5:$L$304,6,FALSE),"")</f>
        <v/>
      </c>
      <c r="E930" s="78" t="str">
        <f t="shared" si="37"/>
        <v/>
      </c>
    </row>
    <row r="931" spans="2:5" x14ac:dyDescent="0.4">
      <c r="B931" s="64">
        <v>25</v>
      </c>
      <c r="C931" s="171" t="str">
        <f t="shared" si="36"/>
        <v>25</v>
      </c>
      <c r="D931" s="170" t="str">
        <f>IFERROR(VLOOKUP(C931,'2 出納簿(入力用)'!$C$5:$L$304,6,FALSE),"")</f>
        <v/>
      </c>
      <c r="E931" s="78" t="str">
        <f t="shared" si="37"/>
        <v/>
      </c>
    </row>
    <row r="932" spans="2:5" x14ac:dyDescent="0.4">
      <c r="B932" s="64">
        <v>26</v>
      </c>
      <c r="C932" s="171" t="str">
        <f t="shared" si="36"/>
        <v>26</v>
      </c>
      <c r="D932" s="170" t="str">
        <f>IFERROR(VLOOKUP(C932,'2 出納簿(入力用)'!$C$5:$L$304,6,FALSE),"")</f>
        <v/>
      </c>
      <c r="E932" s="78" t="str">
        <f t="shared" si="37"/>
        <v/>
      </c>
    </row>
    <row r="933" spans="2:5" x14ac:dyDescent="0.4">
      <c r="B933" s="64">
        <v>27</v>
      </c>
      <c r="C933" s="171" t="str">
        <f t="shared" si="36"/>
        <v>27</v>
      </c>
      <c r="D933" s="170" t="str">
        <f>IFERROR(VLOOKUP(C933,'2 出納簿(入力用)'!$C$5:$L$304,6,FALSE),"")</f>
        <v/>
      </c>
      <c r="E933" s="78" t="str">
        <f t="shared" si="37"/>
        <v/>
      </c>
    </row>
    <row r="934" spans="2:5" x14ac:dyDescent="0.4">
      <c r="B934" s="64">
        <v>28</v>
      </c>
      <c r="C934" s="171" t="str">
        <f t="shared" si="36"/>
        <v>28</v>
      </c>
      <c r="D934" s="170" t="str">
        <f>IFERROR(VLOOKUP(C934,'2 出納簿(入力用)'!$C$5:$L$304,6,FALSE),"")</f>
        <v/>
      </c>
      <c r="E934" s="78" t="str">
        <f t="shared" si="37"/>
        <v/>
      </c>
    </row>
    <row r="935" spans="2:5" x14ac:dyDescent="0.4">
      <c r="B935" s="64">
        <v>29</v>
      </c>
      <c r="C935" s="171" t="str">
        <f t="shared" si="36"/>
        <v>29</v>
      </c>
      <c r="D935" s="170" t="str">
        <f>IFERROR(VLOOKUP(C935,'2 出納簿(入力用)'!$C$5:$L$304,6,FALSE),"")</f>
        <v/>
      </c>
      <c r="E935" s="78" t="str">
        <f t="shared" si="37"/>
        <v/>
      </c>
    </row>
    <row r="936" spans="2:5" x14ac:dyDescent="0.4">
      <c r="B936" s="64">
        <v>30</v>
      </c>
      <c r="C936" s="171" t="str">
        <f t="shared" si="36"/>
        <v>30</v>
      </c>
      <c r="D936" s="170" t="str">
        <f>IFERROR(VLOOKUP(C936,'2 出納簿(入力用)'!$C$5:$L$304,6,FALSE),"")</f>
        <v/>
      </c>
      <c r="E936" s="78" t="str">
        <f t="shared" si="37"/>
        <v/>
      </c>
    </row>
    <row r="937" spans="2:5" x14ac:dyDescent="0.4">
      <c r="B937" s="64">
        <v>31</v>
      </c>
      <c r="C937" s="171" t="str">
        <f t="shared" si="36"/>
        <v>31</v>
      </c>
      <c r="D937" s="170" t="str">
        <f>IFERROR(VLOOKUP(C937,'2 出納簿(入力用)'!$C$5:$L$304,6,FALSE),"")</f>
        <v/>
      </c>
      <c r="E937" s="78" t="str">
        <f t="shared" si="37"/>
        <v/>
      </c>
    </row>
    <row r="938" spans="2:5" x14ac:dyDescent="0.4">
      <c r="B938" s="64">
        <v>32</v>
      </c>
      <c r="C938" s="171" t="str">
        <f t="shared" si="36"/>
        <v>32</v>
      </c>
      <c r="D938" s="170" t="str">
        <f>IFERROR(VLOOKUP(C938,'2 出納簿(入力用)'!$C$5:$L$304,6,FALSE),"")</f>
        <v/>
      </c>
      <c r="E938" s="78" t="str">
        <f t="shared" si="37"/>
        <v/>
      </c>
    </row>
    <row r="939" spans="2:5" x14ac:dyDescent="0.4">
      <c r="B939" s="64">
        <v>33</v>
      </c>
      <c r="C939" s="171" t="str">
        <f t="shared" si="36"/>
        <v>33</v>
      </c>
      <c r="D939" s="170" t="str">
        <f>IFERROR(VLOOKUP(C939,'2 出納簿(入力用)'!$C$5:$L$304,6,FALSE),"")</f>
        <v/>
      </c>
      <c r="E939" s="78" t="str">
        <f t="shared" si="37"/>
        <v/>
      </c>
    </row>
    <row r="940" spans="2:5" x14ac:dyDescent="0.4">
      <c r="B940" s="64">
        <v>34</v>
      </c>
      <c r="C940" s="171" t="str">
        <f t="shared" si="36"/>
        <v>34</v>
      </c>
      <c r="D940" s="170" t="str">
        <f>IFERROR(VLOOKUP(C940,'2 出納簿(入力用)'!$C$5:$L$304,6,FALSE),"")</f>
        <v/>
      </c>
      <c r="E940" s="78" t="str">
        <f t="shared" si="37"/>
        <v/>
      </c>
    </row>
    <row r="941" spans="2:5" x14ac:dyDescent="0.4">
      <c r="B941" s="64">
        <v>35</v>
      </c>
      <c r="C941" s="171" t="str">
        <f t="shared" si="36"/>
        <v>35</v>
      </c>
      <c r="D941" s="170" t="str">
        <f>IFERROR(VLOOKUP(C941,'2 出納簿(入力用)'!$C$5:$L$304,6,FALSE),"")</f>
        <v/>
      </c>
      <c r="E941" s="78" t="str">
        <f t="shared" si="37"/>
        <v/>
      </c>
    </row>
    <row r="942" spans="2:5" x14ac:dyDescent="0.4">
      <c r="B942" s="64">
        <v>36</v>
      </c>
      <c r="C942" s="171" t="str">
        <f t="shared" si="36"/>
        <v>36</v>
      </c>
      <c r="D942" s="170" t="str">
        <f>IFERROR(VLOOKUP(C942,'2 出納簿(入力用)'!$C$5:$L$304,6,FALSE),"")</f>
        <v/>
      </c>
      <c r="E942" s="78" t="str">
        <f t="shared" si="37"/>
        <v/>
      </c>
    </row>
    <row r="943" spans="2:5" x14ac:dyDescent="0.4">
      <c r="B943" s="64">
        <v>37</v>
      </c>
      <c r="C943" s="171" t="str">
        <f t="shared" si="36"/>
        <v>37</v>
      </c>
      <c r="D943" s="170" t="str">
        <f>IFERROR(VLOOKUP(C943,'2 出納簿(入力用)'!$C$5:$L$304,6,FALSE),"")</f>
        <v/>
      </c>
      <c r="E943" s="78" t="str">
        <f t="shared" si="37"/>
        <v/>
      </c>
    </row>
    <row r="944" spans="2:5" x14ac:dyDescent="0.4">
      <c r="B944" s="64">
        <v>38</v>
      </c>
      <c r="C944" s="171" t="str">
        <f t="shared" si="36"/>
        <v>38</v>
      </c>
      <c r="D944" s="170" t="str">
        <f>IFERROR(VLOOKUP(C944,'2 出納簿(入力用)'!$C$5:$L$304,6,FALSE),"")</f>
        <v/>
      </c>
      <c r="E944" s="78" t="str">
        <f t="shared" si="37"/>
        <v/>
      </c>
    </row>
    <row r="945" spans="2:5" x14ac:dyDescent="0.4">
      <c r="B945" s="64">
        <v>39</v>
      </c>
      <c r="C945" s="171" t="str">
        <f t="shared" si="36"/>
        <v>39</v>
      </c>
      <c r="D945" s="170" t="str">
        <f>IFERROR(VLOOKUP(C945,'2 出納簿(入力用)'!$C$5:$L$304,6,FALSE),"")</f>
        <v/>
      </c>
      <c r="E945" s="78" t="str">
        <f t="shared" si="37"/>
        <v/>
      </c>
    </row>
    <row r="946" spans="2:5" x14ac:dyDescent="0.4">
      <c r="B946" s="64">
        <v>40</v>
      </c>
      <c r="C946" s="171" t="str">
        <f t="shared" si="36"/>
        <v>40</v>
      </c>
      <c r="D946" s="170" t="str">
        <f>IFERROR(VLOOKUP(C946,'2 出納簿(入力用)'!$C$5:$L$304,6,FALSE),"")</f>
        <v/>
      </c>
      <c r="E946" s="78" t="str">
        <f t="shared" si="37"/>
        <v/>
      </c>
    </row>
    <row r="947" spans="2:5" x14ac:dyDescent="0.4">
      <c r="B947" s="64">
        <v>41</v>
      </c>
      <c r="C947" s="171" t="str">
        <f t="shared" si="36"/>
        <v>41</v>
      </c>
      <c r="D947" s="170" t="str">
        <f>IFERROR(VLOOKUP(C947,'2 出納簿(入力用)'!$C$5:$L$304,6,FALSE),"")</f>
        <v/>
      </c>
      <c r="E947" s="78" t="str">
        <f t="shared" si="37"/>
        <v/>
      </c>
    </row>
    <row r="948" spans="2:5" x14ac:dyDescent="0.4">
      <c r="B948" s="64">
        <v>42</v>
      </c>
      <c r="C948" s="171" t="str">
        <f t="shared" si="36"/>
        <v>42</v>
      </c>
      <c r="D948" s="170" t="str">
        <f>IFERROR(VLOOKUP(C948,'2 出納簿(入力用)'!$C$5:$L$304,6,FALSE),"")</f>
        <v/>
      </c>
      <c r="E948" s="78" t="str">
        <f t="shared" si="37"/>
        <v/>
      </c>
    </row>
    <row r="949" spans="2:5" x14ac:dyDescent="0.4">
      <c r="B949" s="64">
        <v>43</v>
      </c>
      <c r="C949" s="171" t="str">
        <f t="shared" si="36"/>
        <v>43</v>
      </c>
      <c r="D949" s="170" t="str">
        <f>IFERROR(VLOOKUP(C949,'2 出納簿(入力用)'!$C$5:$L$304,6,FALSE),"")</f>
        <v/>
      </c>
      <c r="E949" s="78" t="str">
        <f t="shared" si="37"/>
        <v/>
      </c>
    </row>
    <row r="950" spans="2:5" x14ac:dyDescent="0.4">
      <c r="B950" s="64">
        <v>44</v>
      </c>
      <c r="C950" s="171" t="str">
        <f t="shared" si="36"/>
        <v>44</v>
      </c>
      <c r="D950" s="170" t="str">
        <f>IFERROR(VLOOKUP(C950,'2 出納簿(入力用)'!$C$5:$L$304,6,FALSE),"")</f>
        <v/>
      </c>
      <c r="E950" s="78" t="str">
        <f t="shared" si="37"/>
        <v/>
      </c>
    </row>
    <row r="951" spans="2:5" x14ac:dyDescent="0.4">
      <c r="B951" s="64">
        <v>45</v>
      </c>
      <c r="C951" s="171" t="str">
        <f t="shared" si="36"/>
        <v>45</v>
      </c>
      <c r="D951" s="170" t="str">
        <f>IFERROR(VLOOKUP(C951,'2 出納簿(入力用)'!$C$5:$L$304,6,FALSE),"")</f>
        <v/>
      </c>
      <c r="E951" s="78" t="str">
        <f t="shared" si="37"/>
        <v/>
      </c>
    </row>
    <row r="952" spans="2:5" x14ac:dyDescent="0.4">
      <c r="B952" s="64">
        <v>46</v>
      </c>
      <c r="C952" s="171" t="str">
        <f t="shared" si="36"/>
        <v>46</v>
      </c>
      <c r="D952" s="170" t="str">
        <f>IFERROR(VLOOKUP(C952,'2 出納簿(入力用)'!$C$5:$L$304,6,FALSE),"")</f>
        <v/>
      </c>
      <c r="E952" s="78" t="str">
        <f t="shared" si="37"/>
        <v/>
      </c>
    </row>
    <row r="953" spans="2:5" x14ac:dyDescent="0.4">
      <c r="B953" s="64">
        <v>47</v>
      </c>
      <c r="C953" s="171" t="str">
        <f t="shared" si="36"/>
        <v>47</v>
      </c>
      <c r="D953" s="170" t="str">
        <f>IFERROR(VLOOKUP(C953,'2 出納簿(入力用)'!$C$5:$L$304,6,FALSE),"")</f>
        <v/>
      </c>
      <c r="E953" s="78" t="str">
        <f t="shared" si="37"/>
        <v/>
      </c>
    </row>
    <row r="954" spans="2:5" x14ac:dyDescent="0.4">
      <c r="B954" s="64">
        <v>48</v>
      </c>
      <c r="C954" s="171" t="str">
        <f t="shared" si="36"/>
        <v>48</v>
      </c>
      <c r="D954" s="170" t="str">
        <f>IFERROR(VLOOKUP(C954,'2 出納簿(入力用)'!$C$5:$L$304,6,FALSE),"")</f>
        <v/>
      </c>
      <c r="E954" s="78" t="str">
        <f t="shared" si="37"/>
        <v/>
      </c>
    </row>
    <row r="955" spans="2:5" x14ac:dyDescent="0.4">
      <c r="B955" s="64">
        <v>49</v>
      </c>
      <c r="C955" s="171" t="str">
        <f t="shared" si="36"/>
        <v>49</v>
      </c>
      <c r="D955" s="170" t="str">
        <f>IFERROR(VLOOKUP(C955,'2 出納簿(入力用)'!$C$5:$L$304,6,FALSE),"")</f>
        <v/>
      </c>
      <c r="E955" s="78" t="str">
        <f t="shared" si="37"/>
        <v/>
      </c>
    </row>
    <row r="956" spans="2:5" x14ac:dyDescent="0.4">
      <c r="B956" s="64">
        <v>50</v>
      </c>
      <c r="C956" s="171" t="str">
        <f t="shared" si="36"/>
        <v>50</v>
      </c>
      <c r="D956" s="170" t="str">
        <f>IFERROR(VLOOKUP(C956,'2 出納簿(入力用)'!$C$5:$L$304,6,FALSE),"")</f>
        <v/>
      </c>
      <c r="E956" s="78" t="str">
        <f t="shared" si="37"/>
        <v/>
      </c>
    </row>
    <row r="957" spans="2:5" x14ac:dyDescent="0.4">
      <c r="B957" s="64">
        <v>51</v>
      </c>
      <c r="C957" s="171" t="str">
        <f t="shared" si="36"/>
        <v>51</v>
      </c>
      <c r="D957" s="170" t="str">
        <f>IFERROR(VLOOKUP(C957,'2 出納簿(入力用)'!$C$5:$L$304,6,FALSE),"")</f>
        <v/>
      </c>
      <c r="E957" s="78" t="str">
        <f t="shared" si="37"/>
        <v/>
      </c>
    </row>
    <row r="958" spans="2:5" x14ac:dyDescent="0.4">
      <c r="B958" s="64">
        <v>52</v>
      </c>
      <c r="C958" s="171" t="str">
        <f t="shared" si="36"/>
        <v>52</v>
      </c>
      <c r="D958" s="170" t="str">
        <f>IFERROR(VLOOKUP(C958,'2 出納簿(入力用)'!$C$5:$L$304,6,FALSE),"")</f>
        <v/>
      </c>
      <c r="E958" s="78" t="str">
        <f t="shared" si="37"/>
        <v/>
      </c>
    </row>
    <row r="959" spans="2:5" x14ac:dyDescent="0.4">
      <c r="B959" s="64">
        <v>53</v>
      </c>
      <c r="C959" s="171" t="str">
        <f t="shared" si="36"/>
        <v>53</v>
      </c>
      <c r="D959" s="170" t="str">
        <f>IFERROR(VLOOKUP(C959,'2 出納簿(入力用)'!$C$5:$L$304,6,FALSE),"")</f>
        <v/>
      </c>
      <c r="E959" s="78" t="str">
        <f t="shared" si="37"/>
        <v/>
      </c>
    </row>
    <row r="960" spans="2:5" x14ac:dyDescent="0.4">
      <c r="B960" s="64">
        <v>54</v>
      </c>
      <c r="C960" s="171" t="str">
        <f t="shared" si="36"/>
        <v>54</v>
      </c>
      <c r="D960" s="170" t="str">
        <f>IFERROR(VLOOKUP(C960,'2 出納簿(入力用)'!$C$5:$L$304,6,FALSE),"")</f>
        <v/>
      </c>
      <c r="E960" s="78" t="str">
        <f t="shared" si="37"/>
        <v/>
      </c>
    </row>
    <row r="961" spans="2:5" x14ac:dyDescent="0.4">
      <c r="B961" s="64">
        <v>55</v>
      </c>
      <c r="C961" s="171" t="str">
        <f t="shared" si="36"/>
        <v>55</v>
      </c>
      <c r="D961" s="170" t="str">
        <f>IFERROR(VLOOKUP(C961,'2 出納簿(入力用)'!$C$5:$L$304,6,FALSE),"")</f>
        <v/>
      </c>
      <c r="E961" s="78" t="str">
        <f t="shared" si="37"/>
        <v/>
      </c>
    </row>
    <row r="962" spans="2:5" x14ac:dyDescent="0.4">
      <c r="B962" s="64">
        <v>56</v>
      </c>
      <c r="C962" s="171" t="str">
        <f t="shared" si="36"/>
        <v>56</v>
      </c>
      <c r="D962" s="170" t="str">
        <f>IFERROR(VLOOKUP(C962,'2 出納簿(入力用)'!$C$5:$L$304,6,FALSE),"")</f>
        <v/>
      </c>
      <c r="E962" s="78" t="str">
        <f t="shared" si="37"/>
        <v/>
      </c>
    </row>
    <row r="963" spans="2:5" x14ac:dyDescent="0.4">
      <c r="B963" s="64">
        <v>57</v>
      </c>
      <c r="C963" s="171" t="str">
        <f t="shared" si="36"/>
        <v>57</v>
      </c>
      <c r="D963" s="170" t="str">
        <f>IFERROR(VLOOKUP(C963,'2 出納簿(入力用)'!$C$5:$L$304,6,FALSE),"")</f>
        <v/>
      </c>
      <c r="E963" s="78" t="str">
        <f t="shared" si="37"/>
        <v/>
      </c>
    </row>
    <row r="964" spans="2:5" x14ac:dyDescent="0.4">
      <c r="B964" s="64">
        <v>58</v>
      </c>
      <c r="C964" s="171" t="str">
        <f t="shared" si="36"/>
        <v>58</v>
      </c>
      <c r="D964" s="170" t="str">
        <f>IFERROR(VLOOKUP(C964,'2 出納簿(入力用)'!$C$5:$L$304,6,FALSE),"")</f>
        <v/>
      </c>
      <c r="E964" s="78" t="str">
        <f t="shared" si="37"/>
        <v/>
      </c>
    </row>
    <row r="965" spans="2:5" x14ac:dyDescent="0.4">
      <c r="B965" s="64">
        <v>59</v>
      </c>
      <c r="C965" s="171" t="str">
        <f t="shared" si="36"/>
        <v>59</v>
      </c>
      <c r="D965" s="170" t="str">
        <f>IFERROR(VLOOKUP(C965,'2 出納簿(入力用)'!$C$5:$L$304,6,FALSE),"")</f>
        <v/>
      </c>
      <c r="E965" s="78" t="str">
        <f t="shared" si="37"/>
        <v/>
      </c>
    </row>
    <row r="966" spans="2:5" x14ac:dyDescent="0.4">
      <c r="B966" s="64">
        <v>60</v>
      </c>
      <c r="C966" s="171" t="str">
        <f t="shared" si="36"/>
        <v>60</v>
      </c>
      <c r="D966" s="170" t="str">
        <f>IFERROR(VLOOKUP(C966,'2 出納簿(入力用)'!$C$5:$L$304,6,FALSE),"")</f>
        <v/>
      </c>
      <c r="E966" s="78" t="str">
        <f t="shared" si="37"/>
        <v/>
      </c>
    </row>
    <row r="967" spans="2:5" x14ac:dyDescent="0.4">
      <c r="B967" s="64">
        <v>61</v>
      </c>
      <c r="C967" s="171" t="str">
        <f t="shared" si="36"/>
        <v>61</v>
      </c>
      <c r="D967" s="170" t="str">
        <f>IFERROR(VLOOKUP(C967,'2 出納簿(入力用)'!$C$5:$L$304,6,FALSE),"")</f>
        <v/>
      </c>
      <c r="E967" s="78" t="str">
        <f t="shared" si="37"/>
        <v/>
      </c>
    </row>
    <row r="968" spans="2:5" x14ac:dyDescent="0.4">
      <c r="B968" s="64">
        <v>62</v>
      </c>
      <c r="C968" s="171" t="str">
        <f t="shared" si="36"/>
        <v>62</v>
      </c>
      <c r="D968" s="170" t="str">
        <f>IFERROR(VLOOKUP(C968,'2 出納簿(入力用)'!$C$5:$L$304,6,FALSE),"")</f>
        <v/>
      </c>
      <c r="E968" s="78" t="str">
        <f t="shared" si="37"/>
        <v/>
      </c>
    </row>
    <row r="969" spans="2:5" x14ac:dyDescent="0.4">
      <c r="B969" s="64">
        <v>63</v>
      </c>
      <c r="C969" s="171" t="str">
        <f t="shared" si="36"/>
        <v>63</v>
      </c>
      <c r="D969" s="170" t="str">
        <f>IFERROR(VLOOKUP(C969,'2 出納簿(入力用)'!$C$5:$L$304,6,FALSE),"")</f>
        <v/>
      </c>
      <c r="E969" s="78" t="str">
        <f t="shared" si="37"/>
        <v/>
      </c>
    </row>
    <row r="970" spans="2:5" x14ac:dyDescent="0.4">
      <c r="B970" s="64">
        <v>64</v>
      </c>
      <c r="C970" s="171" t="str">
        <f t="shared" si="36"/>
        <v>64</v>
      </c>
      <c r="D970" s="170" t="str">
        <f>IFERROR(VLOOKUP(C970,'2 出納簿(入力用)'!$C$5:$L$304,6,FALSE),"")</f>
        <v/>
      </c>
      <c r="E970" s="78" t="str">
        <f t="shared" si="37"/>
        <v/>
      </c>
    </row>
    <row r="971" spans="2:5" x14ac:dyDescent="0.4">
      <c r="B971" s="64">
        <v>65</v>
      </c>
      <c r="C971" s="171" t="str">
        <f t="shared" si="36"/>
        <v>65</v>
      </c>
      <c r="D971" s="170" t="str">
        <f>IFERROR(VLOOKUP(C971,'2 出納簿(入力用)'!$C$5:$L$304,6,FALSE),"")</f>
        <v/>
      </c>
      <c r="E971" s="78" t="str">
        <f t="shared" si="37"/>
        <v/>
      </c>
    </row>
    <row r="972" spans="2:5" x14ac:dyDescent="0.4">
      <c r="B972" s="64">
        <v>66</v>
      </c>
      <c r="C972" s="171" t="str">
        <f t="shared" ref="C972:C1006" si="38">CONCATENATE(B972,$N$4)</f>
        <v>66</v>
      </c>
      <c r="D972" s="170" t="str">
        <f>IFERROR(VLOOKUP(C972,'2 出納簿(入力用)'!$C$5:$L$304,6,FALSE),"")</f>
        <v/>
      </c>
      <c r="E972" s="78" t="str">
        <f t="shared" si="37"/>
        <v/>
      </c>
    </row>
    <row r="973" spans="2:5" x14ac:dyDescent="0.4">
      <c r="B973" s="64">
        <v>67</v>
      </c>
      <c r="C973" s="171" t="str">
        <f t="shared" si="38"/>
        <v>67</v>
      </c>
      <c r="D973" s="170" t="str">
        <f>IFERROR(VLOOKUP(C973,'2 出納簿(入力用)'!$C$5:$L$304,6,FALSE),"")</f>
        <v/>
      </c>
      <c r="E973" s="78" t="str">
        <f t="shared" ref="E973:E1006" si="39">IFERROR(E972+D973,"")</f>
        <v/>
      </c>
    </row>
    <row r="974" spans="2:5" x14ac:dyDescent="0.4">
      <c r="B974" s="64">
        <v>68</v>
      </c>
      <c r="C974" s="171" t="str">
        <f t="shared" si="38"/>
        <v>68</v>
      </c>
      <c r="D974" s="170" t="str">
        <f>IFERROR(VLOOKUP(C974,'2 出納簿(入力用)'!$C$5:$L$304,6,FALSE),"")</f>
        <v/>
      </c>
      <c r="E974" s="78" t="str">
        <f t="shared" si="39"/>
        <v/>
      </c>
    </row>
    <row r="975" spans="2:5" x14ac:dyDescent="0.4">
      <c r="B975" s="64">
        <v>69</v>
      </c>
      <c r="C975" s="171" t="str">
        <f t="shared" si="38"/>
        <v>69</v>
      </c>
      <c r="D975" s="170" t="str">
        <f>IFERROR(VLOOKUP(C975,'2 出納簿(入力用)'!$C$5:$L$304,6,FALSE),"")</f>
        <v/>
      </c>
      <c r="E975" s="78" t="str">
        <f t="shared" si="39"/>
        <v/>
      </c>
    </row>
    <row r="976" spans="2:5" x14ac:dyDescent="0.4">
      <c r="B976" s="64">
        <v>70</v>
      </c>
      <c r="C976" s="171" t="str">
        <f t="shared" si="38"/>
        <v>70</v>
      </c>
      <c r="D976" s="170" t="str">
        <f>IFERROR(VLOOKUP(C976,'2 出納簿(入力用)'!$C$5:$L$304,6,FALSE),"")</f>
        <v/>
      </c>
      <c r="E976" s="78" t="str">
        <f t="shared" si="39"/>
        <v/>
      </c>
    </row>
    <row r="977" spans="2:5" x14ac:dyDescent="0.4">
      <c r="B977" s="64">
        <v>71</v>
      </c>
      <c r="C977" s="171" t="str">
        <f t="shared" si="38"/>
        <v>71</v>
      </c>
      <c r="D977" s="170" t="str">
        <f>IFERROR(VLOOKUP(C977,'2 出納簿(入力用)'!$C$5:$L$304,6,FALSE),"")</f>
        <v/>
      </c>
      <c r="E977" s="78" t="str">
        <f t="shared" si="39"/>
        <v/>
      </c>
    </row>
    <row r="978" spans="2:5" x14ac:dyDescent="0.4">
      <c r="B978" s="64">
        <v>72</v>
      </c>
      <c r="C978" s="171" t="str">
        <f t="shared" si="38"/>
        <v>72</v>
      </c>
      <c r="D978" s="170" t="str">
        <f>IFERROR(VLOOKUP(C978,'2 出納簿(入力用)'!$C$5:$L$304,6,FALSE),"")</f>
        <v/>
      </c>
      <c r="E978" s="78" t="str">
        <f t="shared" si="39"/>
        <v/>
      </c>
    </row>
    <row r="979" spans="2:5" x14ac:dyDescent="0.4">
      <c r="B979" s="64">
        <v>73</v>
      </c>
      <c r="C979" s="171" t="str">
        <f t="shared" si="38"/>
        <v>73</v>
      </c>
      <c r="D979" s="170" t="str">
        <f>IFERROR(VLOOKUP(C979,'2 出納簿(入力用)'!$C$5:$L$304,6,FALSE),"")</f>
        <v/>
      </c>
      <c r="E979" s="78" t="str">
        <f t="shared" si="39"/>
        <v/>
      </c>
    </row>
    <row r="980" spans="2:5" x14ac:dyDescent="0.4">
      <c r="B980" s="64">
        <v>74</v>
      </c>
      <c r="C980" s="171" t="str">
        <f t="shared" si="38"/>
        <v>74</v>
      </c>
      <c r="D980" s="170" t="str">
        <f>IFERROR(VLOOKUP(C980,'2 出納簿(入力用)'!$C$5:$L$304,6,FALSE),"")</f>
        <v/>
      </c>
      <c r="E980" s="78" t="str">
        <f t="shared" si="39"/>
        <v/>
      </c>
    </row>
    <row r="981" spans="2:5" x14ac:dyDescent="0.4">
      <c r="B981" s="64">
        <v>75</v>
      </c>
      <c r="C981" s="171" t="str">
        <f t="shared" si="38"/>
        <v>75</v>
      </c>
      <c r="D981" s="170" t="str">
        <f>IFERROR(VLOOKUP(C981,'2 出納簿(入力用)'!$C$5:$L$304,6,FALSE),"")</f>
        <v/>
      </c>
      <c r="E981" s="78" t="str">
        <f t="shared" si="39"/>
        <v/>
      </c>
    </row>
    <row r="982" spans="2:5" x14ac:dyDescent="0.4">
      <c r="B982" s="64">
        <v>76</v>
      </c>
      <c r="C982" s="171" t="str">
        <f t="shared" si="38"/>
        <v>76</v>
      </c>
      <c r="D982" s="170" t="str">
        <f>IFERROR(VLOOKUP(C982,'2 出納簿(入力用)'!$C$5:$L$304,6,FALSE),"")</f>
        <v/>
      </c>
      <c r="E982" s="78" t="str">
        <f t="shared" si="39"/>
        <v/>
      </c>
    </row>
    <row r="983" spans="2:5" x14ac:dyDescent="0.4">
      <c r="B983" s="64">
        <v>77</v>
      </c>
      <c r="C983" s="171" t="str">
        <f t="shared" si="38"/>
        <v>77</v>
      </c>
      <c r="D983" s="170" t="str">
        <f>IFERROR(VLOOKUP(C983,'2 出納簿(入力用)'!$C$5:$L$304,6,FALSE),"")</f>
        <v/>
      </c>
      <c r="E983" s="78" t="str">
        <f t="shared" si="39"/>
        <v/>
      </c>
    </row>
    <row r="984" spans="2:5" x14ac:dyDescent="0.4">
      <c r="B984" s="64">
        <v>78</v>
      </c>
      <c r="C984" s="171" t="str">
        <f t="shared" si="38"/>
        <v>78</v>
      </c>
      <c r="D984" s="170" t="str">
        <f>IFERROR(VLOOKUP(C984,'2 出納簿(入力用)'!$C$5:$L$304,6,FALSE),"")</f>
        <v/>
      </c>
      <c r="E984" s="78" t="str">
        <f t="shared" si="39"/>
        <v/>
      </c>
    </row>
    <row r="985" spans="2:5" x14ac:dyDescent="0.4">
      <c r="B985" s="64">
        <v>79</v>
      </c>
      <c r="C985" s="171" t="str">
        <f t="shared" si="38"/>
        <v>79</v>
      </c>
      <c r="D985" s="170" t="str">
        <f>IFERROR(VLOOKUP(C985,'2 出納簿(入力用)'!$C$5:$L$304,6,FALSE),"")</f>
        <v/>
      </c>
      <c r="E985" s="78" t="str">
        <f t="shared" si="39"/>
        <v/>
      </c>
    </row>
    <row r="986" spans="2:5" x14ac:dyDescent="0.4">
      <c r="B986" s="64">
        <v>80</v>
      </c>
      <c r="C986" s="171" t="str">
        <f t="shared" si="38"/>
        <v>80</v>
      </c>
      <c r="D986" s="170" t="str">
        <f>IFERROR(VLOOKUP(C986,'2 出納簿(入力用)'!$C$5:$L$304,6,FALSE),"")</f>
        <v/>
      </c>
      <c r="E986" s="78" t="str">
        <f t="shared" si="39"/>
        <v/>
      </c>
    </row>
    <row r="987" spans="2:5" x14ac:dyDescent="0.4">
      <c r="B987" s="64">
        <v>81</v>
      </c>
      <c r="C987" s="171" t="str">
        <f t="shared" si="38"/>
        <v>81</v>
      </c>
      <c r="D987" s="170" t="str">
        <f>IFERROR(VLOOKUP(C987,'2 出納簿(入力用)'!$C$5:$L$304,6,FALSE),"")</f>
        <v/>
      </c>
      <c r="E987" s="78" t="str">
        <f t="shared" si="39"/>
        <v/>
      </c>
    </row>
    <row r="988" spans="2:5" x14ac:dyDescent="0.4">
      <c r="B988" s="64">
        <v>82</v>
      </c>
      <c r="C988" s="171" t="str">
        <f t="shared" si="38"/>
        <v>82</v>
      </c>
      <c r="D988" s="170" t="str">
        <f>IFERROR(VLOOKUP(C988,'2 出納簿(入力用)'!$C$5:$L$304,6,FALSE),"")</f>
        <v/>
      </c>
      <c r="E988" s="78" t="str">
        <f t="shared" si="39"/>
        <v/>
      </c>
    </row>
    <row r="989" spans="2:5" x14ac:dyDescent="0.4">
      <c r="B989" s="64">
        <v>83</v>
      </c>
      <c r="C989" s="171" t="str">
        <f t="shared" si="38"/>
        <v>83</v>
      </c>
      <c r="D989" s="170" t="str">
        <f>IFERROR(VLOOKUP(C989,'2 出納簿(入力用)'!$C$5:$L$304,6,FALSE),"")</f>
        <v/>
      </c>
      <c r="E989" s="78" t="str">
        <f t="shared" si="39"/>
        <v/>
      </c>
    </row>
    <row r="990" spans="2:5" x14ac:dyDescent="0.4">
      <c r="B990" s="64">
        <v>84</v>
      </c>
      <c r="C990" s="171" t="str">
        <f t="shared" si="38"/>
        <v>84</v>
      </c>
      <c r="D990" s="170" t="str">
        <f>IFERROR(VLOOKUP(C990,'2 出納簿(入力用)'!$C$5:$L$304,6,FALSE),"")</f>
        <v/>
      </c>
      <c r="E990" s="78" t="str">
        <f t="shared" si="39"/>
        <v/>
      </c>
    </row>
    <row r="991" spans="2:5" x14ac:dyDescent="0.4">
      <c r="B991" s="64">
        <v>85</v>
      </c>
      <c r="C991" s="171" t="str">
        <f t="shared" si="38"/>
        <v>85</v>
      </c>
      <c r="D991" s="170" t="str">
        <f>IFERROR(VLOOKUP(C991,'2 出納簿(入力用)'!$C$5:$L$304,6,FALSE),"")</f>
        <v/>
      </c>
      <c r="E991" s="78" t="str">
        <f t="shared" si="39"/>
        <v/>
      </c>
    </row>
    <row r="992" spans="2:5" x14ac:dyDescent="0.4">
      <c r="B992" s="64">
        <v>86</v>
      </c>
      <c r="C992" s="171" t="str">
        <f t="shared" si="38"/>
        <v>86</v>
      </c>
      <c r="D992" s="170" t="str">
        <f>IFERROR(VLOOKUP(C992,'2 出納簿(入力用)'!$C$5:$L$304,6,FALSE),"")</f>
        <v/>
      </c>
      <c r="E992" s="78" t="str">
        <f t="shared" si="39"/>
        <v/>
      </c>
    </row>
    <row r="993" spans="2:5" x14ac:dyDescent="0.4">
      <c r="B993" s="64">
        <v>87</v>
      </c>
      <c r="C993" s="171" t="str">
        <f t="shared" si="38"/>
        <v>87</v>
      </c>
      <c r="D993" s="170" t="str">
        <f>IFERROR(VLOOKUP(C993,'2 出納簿(入力用)'!$C$5:$L$304,6,FALSE),"")</f>
        <v/>
      </c>
      <c r="E993" s="78" t="str">
        <f t="shared" si="39"/>
        <v/>
      </c>
    </row>
    <row r="994" spans="2:5" x14ac:dyDescent="0.4">
      <c r="B994" s="64">
        <v>88</v>
      </c>
      <c r="C994" s="171" t="str">
        <f t="shared" si="38"/>
        <v>88</v>
      </c>
      <c r="D994" s="170" t="str">
        <f>IFERROR(VLOOKUP(C994,'2 出納簿(入力用)'!$C$5:$L$304,6,FALSE),"")</f>
        <v/>
      </c>
      <c r="E994" s="78" t="str">
        <f t="shared" si="39"/>
        <v/>
      </c>
    </row>
    <row r="995" spans="2:5" x14ac:dyDescent="0.4">
      <c r="B995" s="64">
        <v>89</v>
      </c>
      <c r="C995" s="171" t="str">
        <f t="shared" si="38"/>
        <v>89</v>
      </c>
      <c r="D995" s="170" t="str">
        <f>IFERROR(VLOOKUP(C995,'2 出納簿(入力用)'!$C$5:$L$304,6,FALSE),"")</f>
        <v/>
      </c>
      <c r="E995" s="78" t="str">
        <f t="shared" si="39"/>
        <v/>
      </c>
    </row>
    <row r="996" spans="2:5" x14ac:dyDescent="0.4">
      <c r="B996" s="64">
        <v>90</v>
      </c>
      <c r="C996" s="171" t="str">
        <f t="shared" si="38"/>
        <v>90</v>
      </c>
      <c r="D996" s="170" t="str">
        <f>IFERROR(VLOOKUP(C996,'2 出納簿(入力用)'!$C$5:$L$304,6,FALSE),"")</f>
        <v/>
      </c>
      <c r="E996" s="78" t="str">
        <f t="shared" si="39"/>
        <v/>
      </c>
    </row>
    <row r="997" spans="2:5" x14ac:dyDescent="0.4">
      <c r="B997" s="64">
        <v>91</v>
      </c>
      <c r="C997" s="171" t="str">
        <f t="shared" si="38"/>
        <v>91</v>
      </c>
      <c r="D997" s="170" t="str">
        <f>IFERROR(VLOOKUP(C997,'2 出納簿(入力用)'!$C$5:$L$304,6,FALSE),"")</f>
        <v/>
      </c>
      <c r="E997" s="78" t="str">
        <f t="shared" si="39"/>
        <v/>
      </c>
    </row>
    <row r="998" spans="2:5" x14ac:dyDescent="0.4">
      <c r="B998" s="64">
        <v>92</v>
      </c>
      <c r="C998" s="171" t="str">
        <f t="shared" si="38"/>
        <v>92</v>
      </c>
      <c r="D998" s="170" t="str">
        <f>IFERROR(VLOOKUP(C998,'2 出納簿(入力用)'!$C$5:$L$304,6,FALSE),"")</f>
        <v/>
      </c>
      <c r="E998" s="78" t="str">
        <f t="shared" si="39"/>
        <v/>
      </c>
    </row>
    <row r="999" spans="2:5" x14ac:dyDescent="0.4">
      <c r="B999" s="64">
        <v>93</v>
      </c>
      <c r="C999" s="171" t="str">
        <f t="shared" si="38"/>
        <v>93</v>
      </c>
      <c r="D999" s="170" t="str">
        <f>IFERROR(VLOOKUP(C999,'2 出納簿(入力用)'!$C$5:$L$304,6,FALSE),"")</f>
        <v/>
      </c>
      <c r="E999" s="78" t="str">
        <f t="shared" si="39"/>
        <v/>
      </c>
    </row>
    <row r="1000" spans="2:5" x14ac:dyDescent="0.4">
      <c r="B1000" s="64">
        <v>94</v>
      </c>
      <c r="C1000" s="171" t="str">
        <f t="shared" si="38"/>
        <v>94</v>
      </c>
      <c r="D1000" s="170" t="str">
        <f>IFERROR(VLOOKUP(C1000,'2 出納簿(入力用)'!$C$5:$L$304,6,FALSE),"")</f>
        <v/>
      </c>
      <c r="E1000" s="78" t="str">
        <f t="shared" si="39"/>
        <v/>
      </c>
    </row>
    <row r="1001" spans="2:5" x14ac:dyDescent="0.4">
      <c r="B1001" s="64">
        <v>95</v>
      </c>
      <c r="C1001" s="171" t="str">
        <f t="shared" si="38"/>
        <v>95</v>
      </c>
      <c r="D1001" s="170" t="str">
        <f>IFERROR(VLOOKUP(C1001,'2 出納簿(入力用)'!$C$5:$L$304,6,FALSE),"")</f>
        <v/>
      </c>
      <c r="E1001" s="78" t="str">
        <f t="shared" si="39"/>
        <v/>
      </c>
    </row>
    <row r="1002" spans="2:5" x14ac:dyDescent="0.4">
      <c r="B1002" s="64">
        <v>96</v>
      </c>
      <c r="C1002" s="171" t="str">
        <f t="shared" si="38"/>
        <v>96</v>
      </c>
      <c r="D1002" s="170" t="str">
        <f>IFERROR(VLOOKUP(C1002,'2 出納簿(入力用)'!$C$5:$L$304,6,FALSE),"")</f>
        <v/>
      </c>
      <c r="E1002" s="78" t="str">
        <f t="shared" si="39"/>
        <v/>
      </c>
    </row>
    <row r="1003" spans="2:5" x14ac:dyDescent="0.4">
      <c r="B1003" s="64">
        <v>97</v>
      </c>
      <c r="C1003" s="171" t="str">
        <f t="shared" si="38"/>
        <v>97</v>
      </c>
      <c r="D1003" s="170" t="str">
        <f>IFERROR(VLOOKUP(C1003,'2 出納簿(入力用)'!$C$5:$L$304,6,FALSE),"")</f>
        <v/>
      </c>
      <c r="E1003" s="78" t="str">
        <f t="shared" si="39"/>
        <v/>
      </c>
    </row>
    <row r="1004" spans="2:5" x14ac:dyDescent="0.4">
      <c r="B1004" s="64">
        <v>98</v>
      </c>
      <c r="C1004" s="171" t="str">
        <f t="shared" si="38"/>
        <v>98</v>
      </c>
      <c r="D1004" s="170" t="str">
        <f>IFERROR(VLOOKUP(C1004,'2 出納簿(入力用)'!$C$5:$L$304,6,FALSE),"")</f>
        <v/>
      </c>
      <c r="E1004" s="78" t="str">
        <f t="shared" si="39"/>
        <v/>
      </c>
    </row>
    <row r="1005" spans="2:5" x14ac:dyDescent="0.4">
      <c r="B1005" s="64">
        <v>99</v>
      </c>
      <c r="C1005" s="171" t="str">
        <f t="shared" si="38"/>
        <v>99</v>
      </c>
      <c r="D1005" s="170" t="str">
        <f>IFERROR(VLOOKUP(C1005,'2 出納簿(入力用)'!$C$5:$L$304,6,FALSE),"")</f>
        <v/>
      </c>
      <c r="E1005" s="78" t="str">
        <f t="shared" si="39"/>
        <v/>
      </c>
    </row>
    <row r="1006" spans="2:5" ht="15" thickBot="1" x14ac:dyDescent="0.45">
      <c r="B1006" s="82">
        <v>100</v>
      </c>
      <c r="C1006" s="178" t="str">
        <f t="shared" si="38"/>
        <v>100</v>
      </c>
      <c r="D1006" s="179" t="str">
        <f>IFERROR(VLOOKUP(C1006,'2 出納簿(入力用)'!$C$5:$L$304,6,FALSE),"")</f>
        <v/>
      </c>
      <c r="E1006" s="83" t="str">
        <f t="shared" si="39"/>
        <v/>
      </c>
    </row>
  </sheetData>
  <mergeCells count="1">
    <mergeCell ref="E3:E6"/>
  </mergeCells>
  <phoneticPr fontId="2"/>
  <hyperlinks>
    <hyperlink ref="F3" location="'非計算元シート(収入)'!B107" display="'非計算元シート(収入)'!B107" xr:uid="{F187D83F-BA7B-473B-8F18-DAB0AB4FDF7B}"/>
    <hyperlink ref="G3" location="'非計算元シート(収入)'!B207" display="'非計算元シート(収入)'!B207" xr:uid="{D75717FD-C6D6-44F8-93EC-09D1B1FFE51F}"/>
    <hyperlink ref="H3" location="'非計算元シート(収入)'!B307" display="'非計算元シート(収入)'!B307" xr:uid="{C8600387-A34A-4641-A3BC-241587A1D6C1}"/>
    <hyperlink ref="I3" location="'非計算元シート(収入)'!B407" display="'非計算元シート(収入)'!B407" xr:uid="{0E1087C7-DFB3-43F1-BE5F-A9B0F362DE6D}"/>
    <hyperlink ref="J3" location="'非計算元シート(収入)'!B507" display="'非計算元シート(収入)'!B507" xr:uid="{9BD0BDCB-141D-4F01-975B-AC6CF7E2382A}"/>
    <hyperlink ref="K3" location="'非計算元シート(収入)'!B607" display="'非計算元シート(収入)'!B607" xr:uid="{AE6214D8-7752-437F-B746-AA82165EC617}"/>
    <hyperlink ref="L3" location="'非計算元シート(収入)'!B707" display="'非計算元シート(収入)'!B707" xr:uid="{DAB33E8D-8C01-4596-9905-7E6E8A620C63}"/>
    <hyperlink ref="M3" location="'非計算元シート(収入)'!B807" display="'非計算元シート(収入)'!B807" xr:uid="{CE837746-CD7C-45A1-AD1F-EADB0C80E08A}"/>
    <hyperlink ref="N3" location="'非計算元シート(収入)'!B907" display="'非計算元シート(収入)'!B907" xr:uid="{7E0772C3-16F1-4573-97CE-752446CDAA0C}"/>
  </hyperlinks>
  <pageMargins left="0.59055118110236227" right="0.59055118110236227" top="0.59055118110236227" bottom="0.59055118110236227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0BE86-1F72-482B-A93D-55B7E6B69FA8}">
  <sheetPr codeName="Sheet8"/>
  <dimension ref="B2:U1506"/>
  <sheetViews>
    <sheetView workbookViewId="0">
      <pane ySplit="6" topLeftCell="A7" activePane="bottomLeft" state="frozen"/>
      <selection activeCell="B2" sqref="B2:H2"/>
      <selection pane="bottomLeft" activeCell="B2" sqref="B2:H2"/>
    </sheetView>
  </sheetViews>
  <sheetFormatPr defaultRowHeight="14.25" x14ac:dyDescent="0.4"/>
  <cols>
    <col min="1" max="1" width="0.875" style="1" customWidth="1"/>
    <col min="2" max="2" width="10.625" style="1" customWidth="1"/>
    <col min="3" max="3" width="15" style="1" bestFit="1" customWidth="1"/>
    <col min="4" max="21" width="10.625" style="1" customWidth="1"/>
    <col min="22" max="29" width="15.625" style="1" customWidth="1"/>
    <col min="30" max="16384" width="9" style="1"/>
  </cols>
  <sheetData>
    <row r="2" spans="2:21" ht="9.9499999999999993" customHeight="1" thickBot="1" x14ac:dyDescent="0.45"/>
    <row r="3" spans="2:21" ht="18.75" x14ac:dyDescent="0.4">
      <c r="B3" s="42"/>
      <c r="C3" s="43"/>
      <c r="D3" s="44">
        <v>1</v>
      </c>
      <c r="E3" s="237" t="s">
        <v>34</v>
      </c>
      <c r="F3" s="239" t="s">
        <v>24</v>
      </c>
      <c r="G3" s="234" t="s">
        <v>25</v>
      </c>
      <c r="H3" s="71">
        <v>2</v>
      </c>
      <c r="I3" s="72">
        <v>3</v>
      </c>
      <c r="J3" s="72">
        <v>4</v>
      </c>
      <c r="K3" s="72">
        <v>5</v>
      </c>
      <c r="L3" s="72">
        <v>6</v>
      </c>
      <c r="M3" s="72">
        <v>7</v>
      </c>
      <c r="N3" s="72">
        <v>8</v>
      </c>
      <c r="O3" s="72">
        <v>9</v>
      </c>
      <c r="P3" s="72">
        <v>10</v>
      </c>
      <c r="Q3" s="72">
        <v>11</v>
      </c>
      <c r="R3" s="72">
        <v>12</v>
      </c>
      <c r="S3" s="72">
        <v>13</v>
      </c>
      <c r="T3" s="72">
        <v>14</v>
      </c>
      <c r="U3" s="73">
        <v>15</v>
      </c>
    </row>
    <row r="4" spans="2:21" ht="30" customHeight="1" x14ac:dyDescent="0.4">
      <c r="B4" s="45" t="s">
        <v>35</v>
      </c>
      <c r="C4" s="46"/>
      <c r="D4" s="47" t="str">
        <f>IF('1 設定'!C22="","",'1 設定'!C22)</f>
        <v/>
      </c>
      <c r="E4" s="238"/>
      <c r="F4" s="233"/>
      <c r="G4" s="241"/>
      <c r="H4" s="55" t="str">
        <f>IF('1 設定'!C23="","",'1 設定'!C23)</f>
        <v/>
      </c>
      <c r="I4" s="47" t="str">
        <f>IF('1 設定'!C24="","",'1 設定'!C24)</f>
        <v/>
      </c>
      <c r="J4" s="47" t="str">
        <f>IF('1 設定'!C25="","",'1 設定'!C25)</f>
        <v/>
      </c>
      <c r="K4" s="47" t="str">
        <f>IF('1 設定'!C26="","",'1 設定'!C26)</f>
        <v/>
      </c>
      <c r="L4" s="47" t="str">
        <f>IF('1 設定'!C27="","",'1 設定'!C27)</f>
        <v/>
      </c>
      <c r="M4" s="47" t="str">
        <f>IF('1 設定'!C28="","",'1 設定'!C28)</f>
        <v/>
      </c>
      <c r="N4" s="47" t="str">
        <f>IF('1 設定'!C29="","",'1 設定'!C29)</f>
        <v/>
      </c>
      <c r="O4" s="47" t="str">
        <f>IF('1 設定'!C30="","",'1 設定'!C30)</f>
        <v/>
      </c>
      <c r="P4" s="47" t="str">
        <f>IF('1 設定'!C31="","",'1 設定'!C31)</f>
        <v/>
      </c>
      <c r="Q4" s="47" t="str">
        <f>IF('1 設定'!C32="","",'1 設定'!C32)</f>
        <v/>
      </c>
      <c r="R4" s="47" t="str">
        <f>IF('1 設定'!C33="","",'1 設定'!C33)</f>
        <v/>
      </c>
      <c r="S4" s="47" t="str">
        <f>IF('1 設定'!C34="","",'1 設定'!C34)</f>
        <v/>
      </c>
      <c r="T4" s="47" t="str">
        <f>IF('1 設定'!C35="","",'1 設定'!C35)</f>
        <v/>
      </c>
      <c r="U4" s="48" t="str">
        <f>IF('1 設定'!C36="","",'1 設定'!C36)</f>
        <v/>
      </c>
    </row>
    <row r="5" spans="2:21" ht="18.75" customHeight="1" x14ac:dyDescent="0.4">
      <c r="B5" s="45" t="s">
        <v>22</v>
      </c>
      <c r="C5" s="46"/>
      <c r="D5" s="49" t="str">
        <f>IF('1 設定'!D22="","",'1 設定'!D22)</f>
        <v/>
      </c>
      <c r="E5" s="238"/>
      <c r="F5" s="233"/>
      <c r="G5" s="241"/>
      <c r="H5" s="56" t="str">
        <f>IF('1 設定'!D23="","",'1 設定'!D23)</f>
        <v/>
      </c>
      <c r="I5" s="49" t="str">
        <f>IF('1 設定'!D24="","",'1 設定'!D24)</f>
        <v/>
      </c>
      <c r="J5" s="49" t="str">
        <f>IF('1 設定'!D25="","",'1 設定'!D25)</f>
        <v/>
      </c>
      <c r="K5" s="49" t="str">
        <f>IF('1 設定'!D26="","",'1 設定'!D26)</f>
        <v/>
      </c>
      <c r="L5" s="49" t="str">
        <f>IF('1 設定'!D27="","",'1 設定'!D27)</f>
        <v/>
      </c>
      <c r="M5" s="49" t="str">
        <f>IF('1 設定'!D28="","",'1 設定'!D28)</f>
        <v/>
      </c>
      <c r="N5" s="49" t="str">
        <f>IF('1 設定'!D29="","",'1 設定'!D29)</f>
        <v/>
      </c>
      <c r="O5" s="49" t="str">
        <f>IF('1 設定'!D30="","",'1 設定'!D30)</f>
        <v/>
      </c>
      <c r="P5" s="49" t="str">
        <f>IF('1 設定'!D31="","",'1 設定'!D31)</f>
        <v/>
      </c>
      <c r="Q5" s="49" t="str">
        <f>IF('1 設定'!D32="","",'1 設定'!D32)</f>
        <v/>
      </c>
      <c r="R5" s="49" t="str">
        <f>IF('1 設定'!D33="","",'1 設定'!D33)</f>
        <v/>
      </c>
      <c r="S5" s="49" t="str">
        <f>IF('1 設定'!D34="","",'1 設定'!D34)</f>
        <v/>
      </c>
      <c r="T5" s="49" t="str">
        <f>IF('1 設定'!D35="","",'1 設定'!D35)</f>
        <v/>
      </c>
      <c r="U5" s="50" t="str">
        <f>IF('1 設定'!D36="","",'1 設定'!D36)</f>
        <v/>
      </c>
    </row>
    <row r="6" spans="2:21" ht="19.5" customHeight="1" thickBot="1" x14ac:dyDescent="0.45">
      <c r="B6" s="67" t="s">
        <v>23</v>
      </c>
      <c r="C6" s="68"/>
      <c r="D6" s="58" t="str">
        <f>IF(SUM(D7:D106)=0,"",SUM(D7:D106))</f>
        <v/>
      </c>
      <c r="E6" s="238"/>
      <c r="F6" s="240"/>
      <c r="G6" s="241"/>
      <c r="H6" s="57" t="str">
        <f>IF(SUM(D107:D206)=0,"",SUM(D107:D206))</f>
        <v/>
      </c>
      <c r="I6" s="53" t="str">
        <f>IF(SUM(D207:D306)=0,"",SUM(D207:D306))</f>
        <v/>
      </c>
      <c r="J6" s="53" t="str">
        <f>IF(SUM(D307:D406)=0,"",SUM(D307:D406))</f>
        <v/>
      </c>
      <c r="K6" s="53" t="str">
        <f>IF(SUM(D407:D506)=0,"",SUM(D407:D506))</f>
        <v/>
      </c>
      <c r="L6" s="53" t="str">
        <f>IF(SUM(D507:D606)=0,"",SUM(D507:D606))</f>
        <v/>
      </c>
      <c r="M6" s="53" t="str">
        <f>IF(SUM(D607:D706)=0,"",SUM(D607:D706))</f>
        <v/>
      </c>
      <c r="N6" s="53" t="str">
        <f>IF(SUM(D707:D806)=0,"",SUM(D707:D806))</f>
        <v/>
      </c>
      <c r="O6" s="53" t="str">
        <f>IF(SUM(D807:D906)=0,"",SUM(D807:D906))</f>
        <v/>
      </c>
      <c r="P6" s="53" t="str">
        <f>IF(SUM(D907:D1006)=0,"",SUM(D907:D1006))</f>
        <v/>
      </c>
      <c r="Q6" s="53" t="str">
        <f>IF(SUM(D1007:D1106)=0,"",SUM(D1007:D1106))</f>
        <v/>
      </c>
      <c r="R6" s="53" t="str">
        <f>IF(SUM(D1107:D1206)=0,"",SUM(D1107:D1206))</f>
        <v/>
      </c>
      <c r="S6" s="53" t="str">
        <f>IF(SUM(D1207:D1306)=0,"",SUM(D1207:D1306))</f>
        <v/>
      </c>
      <c r="T6" s="53" t="str">
        <f>IF(SUM(D1307:D1406)=0,"",SUM(D1307:D1406))</f>
        <v/>
      </c>
      <c r="U6" s="54" t="str">
        <f>IF(SUM(D1407:D1506)=0,"",SUM(D1407:D1506))</f>
        <v/>
      </c>
    </row>
    <row r="7" spans="2:21" x14ac:dyDescent="0.4">
      <c r="B7" s="39">
        <v>1</v>
      </c>
      <c r="C7" s="180" t="str">
        <f>CONCATENATE(B7,$D$4)</f>
        <v>1</v>
      </c>
      <c r="D7" s="181" t="str">
        <f>IFERROR(VLOOKUP(C7,'2 出納簿(入力用)'!$C$5:$L$304,7,FALSE),"")</f>
        <v/>
      </c>
      <c r="E7" s="182" t="str">
        <f>D7</f>
        <v/>
      </c>
      <c r="F7" s="183" t="str">
        <f>IFERROR(IF(E7/$D$5&gt;1,"×",IF(E7/$D$5&gt;=0.8,"△","")),"")</f>
        <v/>
      </c>
      <c r="G7" s="184" t="str">
        <f>IFERROR(IF(E7/$D$5&gt;1,$D$4&amp;"が予算額を超えました",IF(E7/$D$5&gt;=0.8,$D$4&amp;"の執行率が8割を超えました","")),"")</f>
        <v/>
      </c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0"/>
    </row>
    <row r="8" spans="2:21" x14ac:dyDescent="0.4">
      <c r="B8" s="10">
        <v>2</v>
      </c>
      <c r="C8" s="134" t="str">
        <f t="shared" ref="C8:C71" si="0">CONCATENATE(B8,$D$4)</f>
        <v>2</v>
      </c>
      <c r="D8" s="185" t="str">
        <f>IFERROR(VLOOKUP(C8,'2 出納簿(入力用)'!$C$5:$L$304,7,FALSE),"")</f>
        <v/>
      </c>
      <c r="E8" s="185" t="str">
        <f>IFERROR(E7+D8,"")</f>
        <v/>
      </c>
      <c r="F8" s="186" t="str">
        <f t="shared" ref="F8:F71" si="1">IFERROR(IF(E8/$D$5&gt;1,"×",IF(E8/$D$5&gt;=0.8,"△","")),"")</f>
        <v/>
      </c>
      <c r="G8" s="187" t="str">
        <f>IFERROR(IF(E8/$D$5&gt;1,$D$4&amp;"が予算額を超えました",IF(E8/$D$5&gt;=0.8,$D$4&amp;"の執行率が8割を超えました","")),"")</f>
        <v/>
      </c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60"/>
    </row>
    <row r="9" spans="2:21" x14ac:dyDescent="0.4">
      <c r="B9" s="10">
        <v>3</v>
      </c>
      <c r="C9" s="134" t="str">
        <f t="shared" si="0"/>
        <v>3</v>
      </c>
      <c r="D9" s="185" t="str">
        <f>IFERROR(VLOOKUP(C9,'2 出納簿(入力用)'!$C$5:$L$304,7,FALSE),"")</f>
        <v/>
      </c>
      <c r="E9" s="185" t="str">
        <f t="shared" ref="E9:E72" si="2">IFERROR(E8+D9,"")</f>
        <v/>
      </c>
      <c r="F9" s="186" t="str">
        <f t="shared" si="1"/>
        <v/>
      </c>
      <c r="G9" s="187" t="str">
        <f t="shared" ref="G9:G72" si="3">IFERROR(IF(E9/$D$5&gt;1,$D$4&amp;"が予算額を超えました",IF(E9/$D$5&gt;=0.8,$D$4&amp;"の執行率が8割を超えました","")),"")</f>
        <v/>
      </c>
      <c r="H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</row>
    <row r="10" spans="2:21" x14ac:dyDescent="0.4">
      <c r="B10" s="10">
        <v>4</v>
      </c>
      <c r="C10" s="134" t="str">
        <f t="shared" si="0"/>
        <v>4</v>
      </c>
      <c r="D10" s="185" t="str">
        <f>IFERROR(VLOOKUP(C10,'2 出納簿(入力用)'!$C$5:$L$304,7,FALSE),"")</f>
        <v/>
      </c>
      <c r="E10" s="185" t="str">
        <f t="shared" si="2"/>
        <v/>
      </c>
      <c r="F10" s="186" t="str">
        <f t="shared" si="1"/>
        <v/>
      </c>
      <c r="G10" s="187" t="str">
        <f t="shared" si="3"/>
        <v/>
      </c>
      <c r="H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</row>
    <row r="11" spans="2:21" x14ac:dyDescent="0.4">
      <c r="B11" s="10">
        <v>5</v>
      </c>
      <c r="C11" s="134" t="str">
        <f t="shared" si="0"/>
        <v>5</v>
      </c>
      <c r="D11" s="185" t="str">
        <f>IFERROR(VLOOKUP(C11,'2 出納簿(入力用)'!$C$5:$L$304,7,FALSE),"")</f>
        <v/>
      </c>
      <c r="E11" s="185" t="str">
        <f t="shared" si="2"/>
        <v/>
      </c>
      <c r="F11" s="186" t="str">
        <f t="shared" si="1"/>
        <v/>
      </c>
      <c r="G11" s="187" t="str">
        <f t="shared" si="3"/>
        <v/>
      </c>
      <c r="H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</row>
    <row r="12" spans="2:21" x14ac:dyDescent="0.4">
      <c r="B12" s="10">
        <v>6</v>
      </c>
      <c r="C12" s="134" t="str">
        <f t="shared" si="0"/>
        <v>6</v>
      </c>
      <c r="D12" s="185" t="str">
        <f>IFERROR(VLOOKUP(C12,'2 出納簿(入力用)'!$C$5:$L$304,7,FALSE),"")</f>
        <v/>
      </c>
      <c r="E12" s="185" t="str">
        <f t="shared" si="2"/>
        <v/>
      </c>
      <c r="F12" s="186" t="str">
        <f t="shared" si="1"/>
        <v/>
      </c>
      <c r="G12" s="187" t="str">
        <f t="shared" si="3"/>
        <v/>
      </c>
      <c r="H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</row>
    <row r="13" spans="2:21" x14ac:dyDescent="0.4">
      <c r="B13" s="10">
        <v>7</v>
      </c>
      <c r="C13" s="134" t="str">
        <f t="shared" si="0"/>
        <v>7</v>
      </c>
      <c r="D13" s="185" t="str">
        <f>IFERROR(VLOOKUP(C13,'2 出納簿(入力用)'!$C$5:$L$304,7,FALSE),"")</f>
        <v/>
      </c>
      <c r="E13" s="185" t="str">
        <f t="shared" si="2"/>
        <v/>
      </c>
      <c r="F13" s="186" t="str">
        <f t="shared" si="1"/>
        <v/>
      </c>
      <c r="G13" s="187" t="str">
        <f t="shared" si="3"/>
        <v/>
      </c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60"/>
    </row>
    <row r="14" spans="2:21" x14ac:dyDescent="0.4">
      <c r="B14" s="10">
        <v>8</v>
      </c>
      <c r="C14" s="134" t="str">
        <f t="shared" si="0"/>
        <v>8</v>
      </c>
      <c r="D14" s="185" t="str">
        <f>IFERROR(VLOOKUP(C14,'2 出納簿(入力用)'!$C$5:$L$304,7,FALSE),"")</f>
        <v/>
      </c>
      <c r="E14" s="185" t="str">
        <f t="shared" si="2"/>
        <v/>
      </c>
      <c r="F14" s="186" t="str">
        <f t="shared" si="1"/>
        <v/>
      </c>
      <c r="G14" s="187" t="str">
        <f t="shared" si="3"/>
        <v/>
      </c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60"/>
    </row>
    <row r="15" spans="2:21" x14ac:dyDescent="0.4">
      <c r="B15" s="10">
        <v>9</v>
      </c>
      <c r="C15" s="134" t="str">
        <f t="shared" si="0"/>
        <v>9</v>
      </c>
      <c r="D15" s="185" t="str">
        <f>IFERROR(VLOOKUP(C15,'2 出納簿(入力用)'!$C$5:$L$304,7,FALSE),"")</f>
        <v/>
      </c>
      <c r="E15" s="185" t="str">
        <f t="shared" si="2"/>
        <v/>
      </c>
      <c r="F15" s="186" t="str">
        <f t="shared" si="1"/>
        <v/>
      </c>
      <c r="G15" s="187" t="str">
        <f t="shared" si="3"/>
        <v/>
      </c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60"/>
    </row>
    <row r="16" spans="2:21" x14ac:dyDescent="0.4">
      <c r="B16" s="10">
        <v>10</v>
      </c>
      <c r="C16" s="134" t="str">
        <f t="shared" si="0"/>
        <v>10</v>
      </c>
      <c r="D16" s="185" t="str">
        <f>IFERROR(VLOOKUP(C16,'2 出納簿(入力用)'!$C$5:$L$304,7,FALSE),"")</f>
        <v/>
      </c>
      <c r="E16" s="185" t="str">
        <f t="shared" si="2"/>
        <v/>
      </c>
      <c r="F16" s="186" t="str">
        <f t="shared" si="1"/>
        <v/>
      </c>
      <c r="G16" s="187" t="str">
        <f t="shared" si="3"/>
        <v/>
      </c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60"/>
    </row>
    <row r="17" spans="2:21" x14ac:dyDescent="0.4">
      <c r="B17" s="10">
        <v>11</v>
      </c>
      <c r="C17" s="134" t="str">
        <f t="shared" si="0"/>
        <v>11</v>
      </c>
      <c r="D17" s="185" t="str">
        <f>IFERROR(VLOOKUP(C17,'2 出納簿(入力用)'!$C$5:$L$304,7,FALSE),"")</f>
        <v/>
      </c>
      <c r="E17" s="185" t="str">
        <f t="shared" si="2"/>
        <v/>
      </c>
      <c r="F17" s="186" t="str">
        <f t="shared" si="1"/>
        <v/>
      </c>
      <c r="G17" s="187" t="str">
        <f t="shared" si="3"/>
        <v/>
      </c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60"/>
    </row>
    <row r="18" spans="2:21" x14ac:dyDescent="0.4">
      <c r="B18" s="10">
        <v>12</v>
      </c>
      <c r="C18" s="134" t="str">
        <f t="shared" si="0"/>
        <v>12</v>
      </c>
      <c r="D18" s="185" t="str">
        <f>IFERROR(VLOOKUP(C18,'2 出納簿(入力用)'!$C$5:$L$304,7,FALSE),"")</f>
        <v/>
      </c>
      <c r="E18" s="185" t="str">
        <f t="shared" si="2"/>
        <v/>
      </c>
      <c r="F18" s="186" t="str">
        <f t="shared" si="1"/>
        <v/>
      </c>
      <c r="G18" s="187" t="str">
        <f t="shared" si="3"/>
        <v/>
      </c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60"/>
    </row>
    <row r="19" spans="2:21" x14ac:dyDescent="0.4">
      <c r="B19" s="10">
        <v>13</v>
      </c>
      <c r="C19" s="134" t="str">
        <f t="shared" si="0"/>
        <v>13</v>
      </c>
      <c r="D19" s="185" t="str">
        <f>IFERROR(VLOOKUP(C19,'2 出納簿(入力用)'!$C$5:$L$304,7,FALSE),"")</f>
        <v/>
      </c>
      <c r="E19" s="185" t="str">
        <f t="shared" si="2"/>
        <v/>
      </c>
      <c r="F19" s="186" t="str">
        <f t="shared" si="1"/>
        <v/>
      </c>
      <c r="G19" s="187" t="str">
        <f t="shared" si="3"/>
        <v/>
      </c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60"/>
    </row>
    <row r="20" spans="2:21" x14ac:dyDescent="0.4">
      <c r="B20" s="10">
        <v>14</v>
      </c>
      <c r="C20" s="134" t="str">
        <f t="shared" si="0"/>
        <v>14</v>
      </c>
      <c r="D20" s="185" t="str">
        <f>IFERROR(VLOOKUP(C20,'2 出納簿(入力用)'!$C$5:$L$304,7,FALSE),"")</f>
        <v/>
      </c>
      <c r="E20" s="185" t="str">
        <f t="shared" si="2"/>
        <v/>
      </c>
      <c r="F20" s="186" t="str">
        <f t="shared" si="1"/>
        <v/>
      </c>
      <c r="G20" s="187" t="str">
        <f t="shared" si="3"/>
        <v/>
      </c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60"/>
    </row>
    <row r="21" spans="2:21" x14ac:dyDescent="0.4">
      <c r="B21" s="10">
        <v>15</v>
      </c>
      <c r="C21" s="134" t="str">
        <f t="shared" si="0"/>
        <v>15</v>
      </c>
      <c r="D21" s="185" t="str">
        <f>IFERROR(VLOOKUP(C21,'2 出納簿(入力用)'!$C$5:$L$304,7,FALSE),"")</f>
        <v/>
      </c>
      <c r="E21" s="185" t="str">
        <f t="shared" si="2"/>
        <v/>
      </c>
      <c r="F21" s="186" t="str">
        <f t="shared" si="1"/>
        <v/>
      </c>
      <c r="G21" s="187" t="str">
        <f t="shared" si="3"/>
        <v/>
      </c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60"/>
    </row>
    <row r="22" spans="2:21" x14ac:dyDescent="0.4">
      <c r="B22" s="10">
        <v>16</v>
      </c>
      <c r="C22" s="134" t="str">
        <f t="shared" si="0"/>
        <v>16</v>
      </c>
      <c r="D22" s="185" t="str">
        <f>IFERROR(VLOOKUP(C22,'2 出納簿(入力用)'!$C$5:$L$304,7,FALSE),"")</f>
        <v/>
      </c>
      <c r="E22" s="185" t="str">
        <f t="shared" si="2"/>
        <v/>
      </c>
      <c r="F22" s="186" t="str">
        <f t="shared" si="1"/>
        <v/>
      </c>
      <c r="G22" s="187" t="str">
        <f t="shared" si="3"/>
        <v/>
      </c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60"/>
    </row>
    <row r="23" spans="2:21" x14ac:dyDescent="0.4">
      <c r="B23" s="10">
        <v>17</v>
      </c>
      <c r="C23" s="134" t="str">
        <f t="shared" si="0"/>
        <v>17</v>
      </c>
      <c r="D23" s="185" t="str">
        <f>IFERROR(VLOOKUP(C23,'2 出納簿(入力用)'!$C$5:$L$304,7,FALSE),"")</f>
        <v/>
      </c>
      <c r="E23" s="185" t="str">
        <f t="shared" si="2"/>
        <v/>
      </c>
      <c r="F23" s="186" t="str">
        <f t="shared" si="1"/>
        <v/>
      </c>
      <c r="G23" s="187" t="str">
        <f t="shared" si="3"/>
        <v/>
      </c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60"/>
    </row>
    <row r="24" spans="2:21" x14ac:dyDescent="0.4">
      <c r="B24" s="10">
        <v>18</v>
      </c>
      <c r="C24" s="134" t="str">
        <f t="shared" si="0"/>
        <v>18</v>
      </c>
      <c r="D24" s="185" t="str">
        <f>IFERROR(VLOOKUP(C24,'2 出納簿(入力用)'!$C$5:$L$304,7,FALSE),"")</f>
        <v/>
      </c>
      <c r="E24" s="185" t="str">
        <f t="shared" si="2"/>
        <v/>
      </c>
      <c r="F24" s="186" t="str">
        <f t="shared" si="1"/>
        <v/>
      </c>
      <c r="G24" s="187" t="str">
        <f t="shared" si="3"/>
        <v/>
      </c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60"/>
    </row>
    <row r="25" spans="2:21" x14ac:dyDescent="0.4">
      <c r="B25" s="10">
        <v>19</v>
      </c>
      <c r="C25" s="134" t="str">
        <f t="shared" si="0"/>
        <v>19</v>
      </c>
      <c r="D25" s="185" t="str">
        <f>IFERROR(VLOOKUP(C25,'2 出納簿(入力用)'!$C$5:$L$304,7,FALSE),"")</f>
        <v/>
      </c>
      <c r="E25" s="185" t="str">
        <f t="shared" si="2"/>
        <v/>
      </c>
      <c r="F25" s="186" t="str">
        <f t="shared" si="1"/>
        <v/>
      </c>
      <c r="G25" s="187" t="str">
        <f t="shared" si="3"/>
        <v/>
      </c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60"/>
    </row>
    <row r="26" spans="2:21" x14ac:dyDescent="0.4">
      <c r="B26" s="10">
        <v>20</v>
      </c>
      <c r="C26" s="134" t="str">
        <f t="shared" si="0"/>
        <v>20</v>
      </c>
      <c r="D26" s="185" t="str">
        <f>IFERROR(VLOOKUP(C26,'2 出納簿(入力用)'!$C$5:$L$304,7,FALSE),"")</f>
        <v/>
      </c>
      <c r="E26" s="185" t="str">
        <f t="shared" si="2"/>
        <v/>
      </c>
      <c r="F26" s="186" t="str">
        <f t="shared" si="1"/>
        <v/>
      </c>
      <c r="G26" s="187" t="str">
        <f t="shared" si="3"/>
        <v/>
      </c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60"/>
    </row>
    <row r="27" spans="2:21" x14ac:dyDescent="0.4">
      <c r="B27" s="10">
        <v>21</v>
      </c>
      <c r="C27" s="134" t="str">
        <f t="shared" si="0"/>
        <v>21</v>
      </c>
      <c r="D27" s="185" t="str">
        <f>IFERROR(VLOOKUP(C27,'2 出納簿(入力用)'!$C$5:$L$304,7,FALSE),"")</f>
        <v/>
      </c>
      <c r="E27" s="185" t="str">
        <f t="shared" si="2"/>
        <v/>
      </c>
      <c r="F27" s="186" t="str">
        <f t="shared" si="1"/>
        <v/>
      </c>
      <c r="G27" s="187" t="str">
        <f t="shared" si="3"/>
        <v/>
      </c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60"/>
    </row>
    <row r="28" spans="2:21" x14ac:dyDescent="0.4">
      <c r="B28" s="10">
        <v>22</v>
      </c>
      <c r="C28" s="134" t="str">
        <f t="shared" si="0"/>
        <v>22</v>
      </c>
      <c r="D28" s="185" t="str">
        <f>IFERROR(VLOOKUP(C28,'2 出納簿(入力用)'!$C$5:$L$304,7,FALSE),"")</f>
        <v/>
      </c>
      <c r="E28" s="185" t="str">
        <f t="shared" si="2"/>
        <v/>
      </c>
      <c r="F28" s="186" t="str">
        <f t="shared" si="1"/>
        <v/>
      </c>
      <c r="G28" s="187" t="str">
        <f t="shared" si="3"/>
        <v/>
      </c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60"/>
    </row>
    <row r="29" spans="2:21" x14ac:dyDescent="0.4">
      <c r="B29" s="10">
        <v>23</v>
      </c>
      <c r="C29" s="134" t="str">
        <f t="shared" si="0"/>
        <v>23</v>
      </c>
      <c r="D29" s="185" t="str">
        <f>IFERROR(VLOOKUP(C29,'2 出納簿(入力用)'!$C$5:$L$304,7,FALSE),"")</f>
        <v/>
      </c>
      <c r="E29" s="185" t="str">
        <f t="shared" si="2"/>
        <v/>
      </c>
      <c r="F29" s="186" t="str">
        <f t="shared" si="1"/>
        <v/>
      </c>
      <c r="G29" s="187" t="str">
        <f t="shared" si="3"/>
        <v/>
      </c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60"/>
    </row>
    <row r="30" spans="2:21" x14ac:dyDescent="0.4">
      <c r="B30" s="10">
        <v>24</v>
      </c>
      <c r="C30" s="134" t="str">
        <f t="shared" si="0"/>
        <v>24</v>
      </c>
      <c r="D30" s="185" t="str">
        <f>IFERROR(VLOOKUP(C30,'2 出納簿(入力用)'!$C$5:$L$304,7,FALSE),"")</f>
        <v/>
      </c>
      <c r="E30" s="185" t="str">
        <f t="shared" si="2"/>
        <v/>
      </c>
      <c r="F30" s="186" t="str">
        <f t="shared" si="1"/>
        <v/>
      </c>
      <c r="G30" s="187" t="str">
        <f t="shared" si="3"/>
        <v/>
      </c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60"/>
    </row>
    <row r="31" spans="2:21" x14ac:dyDescent="0.4">
      <c r="B31" s="10">
        <v>25</v>
      </c>
      <c r="C31" s="134" t="str">
        <f t="shared" si="0"/>
        <v>25</v>
      </c>
      <c r="D31" s="185" t="str">
        <f>IFERROR(VLOOKUP(C31,'2 出納簿(入力用)'!$C$5:$L$304,7,FALSE),"")</f>
        <v/>
      </c>
      <c r="E31" s="185" t="str">
        <f t="shared" si="2"/>
        <v/>
      </c>
      <c r="F31" s="186" t="str">
        <f t="shared" si="1"/>
        <v/>
      </c>
      <c r="G31" s="187" t="str">
        <f t="shared" si="3"/>
        <v/>
      </c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60"/>
    </row>
    <row r="32" spans="2:21" x14ac:dyDescent="0.4">
      <c r="B32" s="10">
        <v>26</v>
      </c>
      <c r="C32" s="134" t="str">
        <f t="shared" si="0"/>
        <v>26</v>
      </c>
      <c r="D32" s="185" t="str">
        <f>IFERROR(VLOOKUP(C32,'2 出納簿(入力用)'!$C$5:$L$304,7,FALSE),"")</f>
        <v/>
      </c>
      <c r="E32" s="185" t="str">
        <f t="shared" si="2"/>
        <v/>
      </c>
      <c r="F32" s="186" t="str">
        <f t="shared" si="1"/>
        <v/>
      </c>
      <c r="G32" s="187" t="str">
        <f t="shared" si="3"/>
        <v/>
      </c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60"/>
    </row>
    <row r="33" spans="2:21" x14ac:dyDescent="0.4">
      <c r="B33" s="10">
        <v>27</v>
      </c>
      <c r="C33" s="134" t="str">
        <f t="shared" si="0"/>
        <v>27</v>
      </c>
      <c r="D33" s="185" t="str">
        <f>IFERROR(VLOOKUP(C33,'2 出納簿(入力用)'!$C$5:$L$304,7,FALSE),"")</f>
        <v/>
      </c>
      <c r="E33" s="185" t="str">
        <f t="shared" si="2"/>
        <v/>
      </c>
      <c r="F33" s="186" t="str">
        <f t="shared" si="1"/>
        <v/>
      </c>
      <c r="G33" s="187" t="str">
        <f t="shared" si="3"/>
        <v/>
      </c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60"/>
    </row>
    <row r="34" spans="2:21" x14ac:dyDescent="0.4">
      <c r="B34" s="10">
        <v>28</v>
      </c>
      <c r="C34" s="134" t="str">
        <f t="shared" si="0"/>
        <v>28</v>
      </c>
      <c r="D34" s="185" t="str">
        <f>IFERROR(VLOOKUP(C34,'2 出納簿(入力用)'!$C$5:$L$304,7,FALSE),"")</f>
        <v/>
      </c>
      <c r="E34" s="185" t="str">
        <f t="shared" si="2"/>
        <v/>
      </c>
      <c r="F34" s="186" t="str">
        <f t="shared" si="1"/>
        <v/>
      </c>
      <c r="G34" s="187" t="str">
        <f t="shared" si="3"/>
        <v/>
      </c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60"/>
    </row>
    <row r="35" spans="2:21" x14ac:dyDescent="0.4">
      <c r="B35" s="10">
        <v>29</v>
      </c>
      <c r="C35" s="134" t="str">
        <f t="shared" si="0"/>
        <v>29</v>
      </c>
      <c r="D35" s="185" t="str">
        <f>IFERROR(VLOOKUP(C35,'2 出納簿(入力用)'!$C$5:$L$304,7,FALSE),"")</f>
        <v/>
      </c>
      <c r="E35" s="185" t="str">
        <f t="shared" si="2"/>
        <v/>
      </c>
      <c r="F35" s="186" t="str">
        <f t="shared" si="1"/>
        <v/>
      </c>
      <c r="G35" s="187" t="str">
        <f t="shared" si="3"/>
        <v/>
      </c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60"/>
    </row>
    <row r="36" spans="2:21" x14ac:dyDescent="0.4">
      <c r="B36" s="10">
        <v>30</v>
      </c>
      <c r="C36" s="134" t="str">
        <f t="shared" si="0"/>
        <v>30</v>
      </c>
      <c r="D36" s="185" t="str">
        <f>IFERROR(VLOOKUP(C36,'2 出納簿(入力用)'!$C$5:$L$304,7,FALSE),"")</f>
        <v/>
      </c>
      <c r="E36" s="185" t="str">
        <f t="shared" si="2"/>
        <v/>
      </c>
      <c r="F36" s="186" t="str">
        <f t="shared" si="1"/>
        <v/>
      </c>
      <c r="G36" s="187" t="str">
        <f t="shared" si="3"/>
        <v/>
      </c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60"/>
    </row>
    <row r="37" spans="2:21" x14ac:dyDescent="0.4">
      <c r="B37" s="10">
        <v>31</v>
      </c>
      <c r="C37" s="134" t="str">
        <f t="shared" si="0"/>
        <v>31</v>
      </c>
      <c r="D37" s="185" t="str">
        <f>IFERROR(VLOOKUP(C37,'2 出納簿(入力用)'!$C$5:$L$304,7,FALSE),"")</f>
        <v/>
      </c>
      <c r="E37" s="185" t="str">
        <f t="shared" si="2"/>
        <v/>
      </c>
      <c r="F37" s="186" t="str">
        <f t="shared" si="1"/>
        <v/>
      </c>
      <c r="G37" s="187" t="str">
        <f t="shared" si="3"/>
        <v/>
      </c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60"/>
    </row>
    <row r="38" spans="2:21" x14ac:dyDescent="0.4">
      <c r="B38" s="10">
        <v>32</v>
      </c>
      <c r="C38" s="134" t="str">
        <f t="shared" si="0"/>
        <v>32</v>
      </c>
      <c r="D38" s="185" t="str">
        <f>IFERROR(VLOOKUP(C38,'2 出納簿(入力用)'!$C$5:$L$304,7,FALSE),"")</f>
        <v/>
      </c>
      <c r="E38" s="185" t="str">
        <f t="shared" si="2"/>
        <v/>
      </c>
      <c r="F38" s="186" t="str">
        <f t="shared" si="1"/>
        <v/>
      </c>
      <c r="G38" s="187" t="str">
        <f t="shared" si="3"/>
        <v/>
      </c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60"/>
    </row>
    <row r="39" spans="2:21" x14ac:dyDescent="0.4">
      <c r="B39" s="10">
        <v>33</v>
      </c>
      <c r="C39" s="134" t="str">
        <f t="shared" si="0"/>
        <v>33</v>
      </c>
      <c r="D39" s="185" t="str">
        <f>IFERROR(VLOOKUP(C39,'2 出納簿(入力用)'!$C$5:$L$304,7,FALSE),"")</f>
        <v/>
      </c>
      <c r="E39" s="185" t="str">
        <f t="shared" si="2"/>
        <v/>
      </c>
      <c r="F39" s="186" t="str">
        <f t="shared" si="1"/>
        <v/>
      </c>
      <c r="G39" s="187" t="str">
        <f t="shared" si="3"/>
        <v/>
      </c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60"/>
    </row>
    <row r="40" spans="2:21" x14ac:dyDescent="0.4">
      <c r="B40" s="10">
        <v>34</v>
      </c>
      <c r="C40" s="134" t="str">
        <f t="shared" si="0"/>
        <v>34</v>
      </c>
      <c r="D40" s="185" t="str">
        <f>IFERROR(VLOOKUP(C40,'2 出納簿(入力用)'!$C$5:$L$304,7,FALSE),"")</f>
        <v/>
      </c>
      <c r="E40" s="185" t="str">
        <f t="shared" si="2"/>
        <v/>
      </c>
      <c r="F40" s="186" t="str">
        <f t="shared" si="1"/>
        <v/>
      </c>
      <c r="G40" s="187" t="str">
        <f t="shared" si="3"/>
        <v/>
      </c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60"/>
    </row>
    <row r="41" spans="2:21" x14ac:dyDescent="0.4">
      <c r="B41" s="10">
        <v>35</v>
      </c>
      <c r="C41" s="134" t="str">
        <f t="shared" si="0"/>
        <v>35</v>
      </c>
      <c r="D41" s="185" t="str">
        <f>IFERROR(VLOOKUP(C41,'2 出納簿(入力用)'!$C$5:$L$304,7,FALSE),"")</f>
        <v/>
      </c>
      <c r="E41" s="185" t="str">
        <f t="shared" si="2"/>
        <v/>
      </c>
      <c r="F41" s="186" t="str">
        <f t="shared" si="1"/>
        <v/>
      </c>
      <c r="G41" s="187" t="str">
        <f t="shared" si="3"/>
        <v/>
      </c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60"/>
    </row>
    <row r="42" spans="2:21" x14ac:dyDescent="0.4">
      <c r="B42" s="10">
        <v>36</v>
      </c>
      <c r="C42" s="134" t="str">
        <f t="shared" si="0"/>
        <v>36</v>
      </c>
      <c r="D42" s="185" t="str">
        <f>IFERROR(VLOOKUP(C42,'2 出納簿(入力用)'!$C$5:$L$304,7,FALSE),"")</f>
        <v/>
      </c>
      <c r="E42" s="185" t="str">
        <f t="shared" si="2"/>
        <v/>
      </c>
      <c r="F42" s="186" t="str">
        <f t="shared" si="1"/>
        <v/>
      </c>
      <c r="G42" s="187" t="str">
        <f t="shared" si="3"/>
        <v/>
      </c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60"/>
    </row>
    <row r="43" spans="2:21" x14ac:dyDescent="0.4">
      <c r="B43" s="10">
        <v>37</v>
      </c>
      <c r="C43" s="134" t="str">
        <f t="shared" si="0"/>
        <v>37</v>
      </c>
      <c r="D43" s="185" t="str">
        <f>IFERROR(VLOOKUP(C43,'2 出納簿(入力用)'!$C$5:$L$304,7,FALSE),"")</f>
        <v/>
      </c>
      <c r="E43" s="185" t="str">
        <f t="shared" si="2"/>
        <v/>
      </c>
      <c r="F43" s="186" t="str">
        <f t="shared" si="1"/>
        <v/>
      </c>
      <c r="G43" s="187" t="str">
        <f t="shared" si="3"/>
        <v/>
      </c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60"/>
    </row>
    <row r="44" spans="2:21" x14ac:dyDescent="0.4">
      <c r="B44" s="10">
        <v>38</v>
      </c>
      <c r="C44" s="134" t="str">
        <f t="shared" si="0"/>
        <v>38</v>
      </c>
      <c r="D44" s="185" t="str">
        <f>IFERROR(VLOOKUP(C44,'2 出納簿(入力用)'!$C$5:$L$304,7,FALSE),"")</f>
        <v/>
      </c>
      <c r="E44" s="185" t="str">
        <f t="shared" si="2"/>
        <v/>
      </c>
      <c r="F44" s="186" t="str">
        <f t="shared" si="1"/>
        <v/>
      </c>
      <c r="G44" s="187" t="str">
        <f t="shared" si="3"/>
        <v/>
      </c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60"/>
    </row>
    <row r="45" spans="2:21" x14ac:dyDescent="0.4">
      <c r="B45" s="10">
        <v>39</v>
      </c>
      <c r="C45" s="134" t="str">
        <f t="shared" si="0"/>
        <v>39</v>
      </c>
      <c r="D45" s="185" t="str">
        <f>IFERROR(VLOOKUP(C45,'2 出納簿(入力用)'!$C$5:$L$304,7,FALSE),"")</f>
        <v/>
      </c>
      <c r="E45" s="185" t="str">
        <f t="shared" si="2"/>
        <v/>
      </c>
      <c r="F45" s="186" t="str">
        <f t="shared" si="1"/>
        <v/>
      </c>
      <c r="G45" s="187" t="str">
        <f t="shared" si="3"/>
        <v/>
      </c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60"/>
    </row>
    <row r="46" spans="2:21" x14ac:dyDescent="0.4">
      <c r="B46" s="10">
        <v>40</v>
      </c>
      <c r="C46" s="134" t="str">
        <f t="shared" si="0"/>
        <v>40</v>
      </c>
      <c r="D46" s="185" t="str">
        <f>IFERROR(VLOOKUP(C46,'2 出納簿(入力用)'!$C$5:$L$304,7,FALSE),"")</f>
        <v/>
      </c>
      <c r="E46" s="185" t="str">
        <f t="shared" si="2"/>
        <v/>
      </c>
      <c r="F46" s="186" t="str">
        <f t="shared" si="1"/>
        <v/>
      </c>
      <c r="G46" s="187" t="str">
        <f t="shared" si="3"/>
        <v/>
      </c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60"/>
    </row>
    <row r="47" spans="2:21" x14ac:dyDescent="0.4">
      <c r="B47" s="10">
        <v>41</v>
      </c>
      <c r="C47" s="134" t="str">
        <f t="shared" si="0"/>
        <v>41</v>
      </c>
      <c r="D47" s="185" t="str">
        <f>IFERROR(VLOOKUP(C47,'2 出納簿(入力用)'!$C$5:$L$304,7,FALSE),"")</f>
        <v/>
      </c>
      <c r="E47" s="185" t="str">
        <f t="shared" si="2"/>
        <v/>
      </c>
      <c r="F47" s="186" t="str">
        <f t="shared" si="1"/>
        <v/>
      </c>
      <c r="G47" s="187" t="str">
        <f t="shared" si="3"/>
        <v/>
      </c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60"/>
    </row>
    <row r="48" spans="2:21" x14ac:dyDescent="0.4">
      <c r="B48" s="10">
        <v>42</v>
      </c>
      <c r="C48" s="134" t="str">
        <f t="shared" si="0"/>
        <v>42</v>
      </c>
      <c r="D48" s="185" t="str">
        <f>IFERROR(VLOOKUP(C48,'2 出納簿(入力用)'!$C$5:$L$304,7,FALSE),"")</f>
        <v/>
      </c>
      <c r="E48" s="185" t="str">
        <f t="shared" si="2"/>
        <v/>
      </c>
      <c r="F48" s="186" t="str">
        <f t="shared" si="1"/>
        <v/>
      </c>
      <c r="G48" s="187" t="str">
        <f t="shared" si="3"/>
        <v/>
      </c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60"/>
    </row>
    <row r="49" spans="2:21" x14ac:dyDescent="0.4">
      <c r="B49" s="10">
        <v>43</v>
      </c>
      <c r="C49" s="134" t="str">
        <f t="shared" si="0"/>
        <v>43</v>
      </c>
      <c r="D49" s="185" t="str">
        <f>IFERROR(VLOOKUP(C49,'2 出納簿(入力用)'!$C$5:$L$304,7,FALSE),"")</f>
        <v/>
      </c>
      <c r="E49" s="185" t="str">
        <f t="shared" si="2"/>
        <v/>
      </c>
      <c r="F49" s="186" t="str">
        <f t="shared" si="1"/>
        <v/>
      </c>
      <c r="G49" s="187" t="str">
        <f t="shared" si="3"/>
        <v/>
      </c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60"/>
    </row>
    <row r="50" spans="2:21" x14ac:dyDescent="0.4">
      <c r="B50" s="10">
        <v>44</v>
      </c>
      <c r="C50" s="134" t="str">
        <f t="shared" si="0"/>
        <v>44</v>
      </c>
      <c r="D50" s="185" t="str">
        <f>IFERROR(VLOOKUP(C50,'2 出納簿(入力用)'!$C$5:$L$304,7,FALSE),"")</f>
        <v/>
      </c>
      <c r="E50" s="185" t="str">
        <f t="shared" si="2"/>
        <v/>
      </c>
      <c r="F50" s="186" t="str">
        <f t="shared" si="1"/>
        <v/>
      </c>
      <c r="G50" s="187" t="str">
        <f t="shared" si="3"/>
        <v/>
      </c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60"/>
    </row>
    <row r="51" spans="2:21" x14ac:dyDescent="0.4">
      <c r="B51" s="10">
        <v>45</v>
      </c>
      <c r="C51" s="134" t="str">
        <f t="shared" si="0"/>
        <v>45</v>
      </c>
      <c r="D51" s="185" t="str">
        <f>IFERROR(VLOOKUP(C51,'2 出納簿(入力用)'!$C$5:$L$304,7,FALSE),"")</f>
        <v/>
      </c>
      <c r="E51" s="185" t="str">
        <f t="shared" si="2"/>
        <v/>
      </c>
      <c r="F51" s="186" t="str">
        <f t="shared" si="1"/>
        <v/>
      </c>
      <c r="G51" s="187" t="str">
        <f t="shared" si="3"/>
        <v/>
      </c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60"/>
    </row>
    <row r="52" spans="2:21" x14ac:dyDescent="0.4">
      <c r="B52" s="10">
        <v>46</v>
      </c>
      <c r="C52" s="134" t="str">
        <f t="shared" si="0"/>
        <v>46</v>
      </c>
      <c r="D52" s="185" t="str">
        <f>IFERROR(VLOOKUP(C52,'2 出納簿(入力用)'!$C$5:$L$304,7,FALSE),"")</f>
        <v/>
      </c>
      <c r="E52" s="185" t="str">
        <f t="shared" si="2"/>
        <v/>
      </c>
      <c r="F52" s="186" t="str">
        <f t="shared" si="1"/>
        <v/>
      </c>
      <c r="G52" s="187" t="str">
        <f t="shared" si="3"/>
        <v/>
      </c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60"/>
    </row>
    <row r="53" spans="2:21" x14ac:dyDescent="0.4">
      <c r="B53" s="10">
        <v>47</v>
      </c>
      <c r="C53" s="134" t="str">
        <f t="shared" si="0"/>
        <v>47</v>
      </c>
      <c r="D53" s="185" t="str">
        <f>IFERROR(VLOOKUP(C53,'2 出納簿(入力用)'!$C$5:$L$304,7,FALSE),"")</f>
        <v/>
      </c>
      <c r="E53" s="185" t="str">
        <f t="shared" si="2"/>
        <v/>
      </c>
      <c r="F53" s="186" t="str">
        <f t="shared" si="1"/>
        <v/>
      </c>
      <c r="G53" s="187" t="str">
        <f t="shared" si="3"/>
        <v/>
      </c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60"/>
    </row>
    <row r="54" spans="2:21" x14ac:dyDescent="0.4">
      <c r="B54" s="10">
        <v>48</v>
      </c>
      <c r="C54" s="134" t="str">
        <f t="shared" si="0"/>
        <v>48</v>
      </c>
      <c r="D54" s="185" t="str">
        <f>IFERROR(VLOOKUP(C54,'2 出納簿(入力用)'!$C$5:$L$304,7,FALSE),"")</f>
        <v/>
      </c>
      <c r="E54" s="185" t="str">
        <f t="shared" si="2"/>
        <v/>
      </c>
      <c r="F54" s="186" t="str">
        <f t="shared" si="1"/>
        <v/>
      </c>
      <c r="G54" s="187" t="str">
        <f t="shared" si="3"/>
        <v/>
      </c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60"/>
    </row>
    <row r="55" spans="2:21" x14ac:dyDescent="0.4">
      <c r="B55" s="10">
        <v>49</v>
      </c>
      <c r="C55" s="134" t="str">
        <f t="shared" si="0"/>
        <v>49</v>
      </c>
      <c r="D55" s="185" t="str">
        <f>IFERROR(VLOOKUP(C55,'2 出納簿(入力用)'!$C$5:$L$304,7,FALSE),"")</f>
        <v/>
      </c>
      <c r="E55" s="185" t="str">
        <f t="shared" si="2"/>
        <v/>
      </c>
      <c r="F55" s="186" t="str">
        <f t="shared" si="1"/>
        <v/>
      </c>
      <c r="G55" s="187" t="str">
        <f t="shared" si="3"/>
        <v/>
      </c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60"/>
    </row>
    <row r="56" spans="2:21" x14ac:dyDescent="0.4">
      <c r="B56" s="10">
        <v>50</v>
      </c>
      <c r="C56" s="134" t="str">
        <f t="shared" si="0"/>
        <v>50</v>
      </c>
      <c r="D56" s="185" t="str">
        <f>IFERROR(VLOOKUP(C56,'2 出納簿(入力用)'!$C$5:$L$304,7,FALSE),"")</f>
        <v/>
      </c>
      <c r="E56" s="185" t="str">
        <f t="shared" si="2"/>
        <v/>
      </c>
      <c r="F56" s="186" t="str">
        <f t="shared" si="1"/>
        <v/>
      </c>
      <c r="G56" s="187" t="str">
        <f t="shared" si="3"/>
        <v/>
      </c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60"/>
    </row>
    <row r="57" spans="2:21" x14ac:dyDescent="0.4">
      <c r="B57" s="10">
        <v>51</v>
      </c>
      <c r="C57" s="134" t="str">
        <f t="shared" si="0"/>
        <v>51</v>
      </c>
      <c r="D57" s="185" t="str">
        <f>IFERROR(VLOOKUP(C57,'2 出納簿(入力用)'!$C$5:$L$304,7,FALSE),"")</f>
        <v/>
      </c>
      <c r="E57" s="185" t="str">
        <f t="shared" si="2"/>
        <v/>
      </c>
      <c r="F57" s="186" t="str">
        <f t="shared" si="1"/>
        <v/>
      </c>
      <c r="G57" s="187" t="str">
        <f t="shared" si="3"/>
        <v/>
      </c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60"/>
    </row>
    <row r="58" spans="2:21" x14ac:dyDescent="0.4">
      <c r="B58" s="10">
        <v>52</v>
      </c>
      <c r="C58" s="134" t="str">
        <f t="shared" si="0"/>
        <v>52</v>
      </c>
      <c r="D58" s="185" t="str">
        <f>IFERROR(VLOOKUP(C58,'2 出納簿(入力用)'!$C$5:$L$304,7,FALSE),"")</f>
        <v/>
      </c>
      <c r="E58" s="185" t="str">
        <f t="shared" si="2"/>
        <v/>
      </c>
      <c r="F58" s="186" t="str">
        <f t="shared" si="1"/>
        <v/>
      </c>
      <c r="G58" s="187" t="str">
        <f t="shared" si="3"/>
        <v/>
      </c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60"/>
    </row>
    <row r="59" spans="2:21" x14ac:dyDescent="0.4">
      <c r="B59" s="10">
        <v>53</v>
      </c>
      <c r="C59" s="134" t="str">
        <f t="shared" si="0"/>
        <v>53</v>
      </c>
      <c r="D59" s="185" t="str">
        <f>IFERROR(VLOOKUP(C59,'2 出納簿(入力用)'!$C$5:$L$304,7,FALSE),"")</f>
        <v/>
      </c>
      <c r="E59" s="185" t="str">
        <f t="shared" si="2"/>
        <v/>
      </c>
      <c r="F59" s="186" t="str">
        <f t="shared" si="1"/>
        <v/>
      </c>
      <c r="G59" s="187" t="str">
        <f t="shared" si="3"/>
        <v/>
      </c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60"/>
    </row>
    <row r="60" spans="2:21" x14ac:dyDescent="0.4">
      <c r="B60" s="10">
        <v>54</v>
      </c>
      <c r="C60" s="134" t="str">
        <f t="shared" si="0"/>
        <v>54</v>
      </c>
      <c r="D60" s="185" t="str">
        <f>IFERROR(VLOOKUP(C60,'2 出納簿(入力用)'!$C$5:$L$304,7,FALSE),"")</f>
        <v/>
      </c>
      <c r="E60" s="185" t="str">
        <f t="shared" si="2"/>
        <v/>
      </c>
      <c r="F60" s="186" t="str">
        <f t="shared" si="1"/>
        <v/>
      </c>
      <c r="G60" s="187" t="str">
        <f t="shared" si="3"/>
        <v/>
      </c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60"/>
    </row>
    <row r="61" spans="2:21" x14ac:dyDescent="0.4">
      <c r="B61" s="10">
        <v>55</v>
      </c>
      <c r="C61" s="134" t="str">
        <f t="shared" si="0"/>
        <v>55</v>
      </c>
      <c r="D61" s="185" t="str">
        <f>IFERROR(VLOOKUP(C61,'2 出納簿(入力用)'!$C$5:$L$304,7,FALSE),"")</f>
        <v/>
      </c>
      <c r="E61" s="185" t="str">
        <f t="shared" si="2"/>
        <v/>
      </c>
      <c r="F61" s="186" t="str">
        <f t="shared" si="1"/>
        <v/>
      </c>
      <c r="G61" s="187" t="str">
        <f t="shared" si="3"/>
        <v/>
      </c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60"/>
    </row>
    <row r="62" spans="2:21" x14ac:dyDescent="0.4">
      <c r="B62" s="10">
        <v>56</v>
      </c>
      <c r="C62" s="134" t="str">
        <f t="shared" si="0"/>
        <v>56</v>
      </c>
      <c r="D62" s="185" t="str">
        <f>IFERROR(VLOOKUP(C62,'2 出納簿(入力用)'!$C$5:$L$304,7,FALSE),"")</f>
        <v/>
      </c>
      <c r="E62" s="185" t="str">
        <f t="shared" si="2"/>
        <v/>
      </c>
      <c r="F62" s="186" t="str">
        <f t="shared" si="1"/>
        <v/>
      </c>
      <c r="G62" s="187" t="str">
        <f t="shared" si="3"/>
        <v/>
      </c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60"/>
    </row>
    <row r="63" spans="2:21" x14ac:dyDescent="0.4">
      <c r="B63" s="10">
        <v>57</v>
      </c>
      <c r="C63" s="134" t="str">
        <f t="shared" si="0"/>
        <v>57</v>
      </c>
      <c r="D63" s="185" t="str">
        <f>IFERROR(VLOOKUP(C63,'2 出納簿(入力用)'!$C$5:$L$304,7,FALSE),"")</f>
        <v/>
      </c>
      <c r="E63" s="185" t="str">
        <f t="shared" si="2"/>
        <v/>
      </c>
      <c r="F63" s="186" t="str">
        <f t="shared" si="1"/>
        <v/>
      </c>
      <c r="G63" s="187" t="str">
        <f t="shared" si="3"/>
        <v/>
      </c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60"/>
    </row>
    <row r="64" spans="2:21" x14ac:dyDescent="0.4">
      <c r="B64" s="10">
        <v>58</v>
      </c>
      <c r="C64" s="134" t="str">
        <f t="shared" si="0"/>
        <v>58</v>
      </c>
      <c r="D64" s="185" t="str">
        <f>IFERROR(VLOOKUP(C64,'2 出納簿(入力用)'!$C$5:$L$304,7,FALSE),"")</f>
        <v/>
      </c>
      <c r="E64" s="185" t="str">
        <f t="shared" si="2"/>
        <v/>
      </c>
      <c r="F64" s="186" t="str">
        <f t="shared" si="1"/>
        <v/>
      </c>
      <c r="G64" s="187" t="str">
        <f t="shared" si="3"/>
        <v/>
      </c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60"/>
    </row>
    <row r="65" spans="2:21" x14ac:dyDescent="0.4">
      <c r="B65" s="10">
        <v>59</v>
      </c>
      <c r="C65" s="134" t="str">
        <f t="shared" si="0"/>
        <v>59</v>
      </c>
      <c r="D65" s="185" t="str">
        <f>IFERROR(VLOOKUP(C65,'2 出納簿(入力用)'!$C$5:$L$304,7,FALSE),"")</f>
        <v/>
      </c>
      <c r="E65" s="185" t="str">
        <f t="shared" si="2"/>
        <v/>
      </c>
      <c r="F65" s="186" t="str">
        <f t="shared" si="1"/>
        <v/>
      </c>
      <c r="G65" s="187" t="str">
        <f t="shared" si="3"/>
        <v/>
      </c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60"/>
    </row>
    <row r="66" spans="2:21" x14ac:dyDescent="0.4">
      <c r="B66" s="10">
        <v>60</v>
      </c>
      <c r="C66" s="134" t="str">
        <f t="shared" si="0"/>
        <v>60</v>
      </c>
      <c r="D66" s="185" t="str">
        <f>IFERROR(VLOOKUP(C66,'2 出納簿(入力用)'!$C$5:$L$304,7,FALSE),"")</f>
        <v/>
      </c>
      <c r="E66" s="185" t="str">
        <f t="shared" si="2"/>
        <v/>
      </c>
      <c r="F66" s="186" t="str">
        <f t="shared" si="1"/>
        <v/>
      </c>
      <c r="G66" s="187" t="str">
        <f t="shared" si="3"/>
        <v/>
      </c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60"/>
    </row>
    <row r="67" spans="2:21" x14ac:dyDescent="0.4">
      <c r="B67" s="10">
        <v>61</v>
      </c>
      <c r="C67" s="134" t="str">
        <f t="shared" si="0"/>
        <v>61</v>
      </c>
      <c r="D67" s="185" t="str">
        <f>IFERROR(VLOOKUP(C67,'2 出納簿(入力用)'!$C$5:$L$304,7,FALSE),"")</f>
        <v/>
      </c>
      <c r="E67" s="185" t="str">
        <f t="shared" si="2"/>
        <v/>
      </c>
      <c r="F67" s="186" t="str">
        <f t="shared" si="1"/>
        <v/>
      </c>
      <c r="G67" s="187" t="str">
        <f t="shared" si="3"/>
        <v/>
      </c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60"/>
    </row>
    <row r="68" spans="2:21" x14ac:dyDescent="0.4">
      <c r="B68" s="10">
        <v>62</v>
      </c>
      <c r="C68" s="134" t="str">
        <f t="shared" si="0"/>
        <v>62</v>
      </c>
      <c r="D68" s="185" t="str">
        <f>IFERROR(VLOOKUP(C68,'2 出納簿(入力用)'!$C$5:$L$304,7,FALSE),"")</f>
        <v/>
      </c>
      <c r="E68" s="185" t="str">
        <f t="shared" si="2"/>
        <v/>
      </c>
      <c r="F68" s="186" t="str">
        <f t="shared" si="1"/>
        <v/>
      </c>
      <c r="G68" s="187" t="str">
        <f t="shared" si="3"/>
        <v/>
      </c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60"/>
    </row>
    <row r="69" spans="2:21" x14ac:dyDescent="0.4">
      <c r="B69" s="10">
        <v>63</v>
      </c>
      <c r="C69" s="134" t="str">
        <f t="shared" si="0"/>
        <v>63</v>
      </c>
      <c r="D69" s="185" t="str">
        <f>IFERROR(VLOOKUP(C69,'2 出納簿(入力用)'!$C$5:$L$304,7,FALSE),"")</f>
        <v/>
      </c>
      <c r="E69" s="185" t="str">
        <f t="shared" si="2"/>
        <v/>
      </c>
      <c r="F69" s="186" t="str">
        <f t="shared" si="1"/>
        <v/>
      </c>
      <c r="G69" s="187" t="str">
        <f t="shared" si="3"/>
        <v/>
      </c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60"/>
    </row>
    <row r="70" spans="2:21" x14ac:dyDescent="0.4">
      <c r="B70" s="10">
        <v>64</v>
      </c>
      <c r="C70" s="134" t="str">
        <f t="shared" si="0"/>
        <v>64</v>
      </c>
      <c r="D70" s="185" t="str">
        <f>IFERROR(VLOOKUP(C70,'2 出納簿(入力用)'!$C$5:$L$304,7,FALSE),"")</f>
        <v/>
      </c>
      <c r="E70" s="185" t="str">
        <f t="shared" si="2"/>
        <v/>
      </c>
      <c r="F70" s="186" t="str">
        <f t="shared" si="1"/>
        <v/>
      </c>
      <c r="G70" s="187" t="str">
        <f t="shared" si="3"/>
        <v/>
      </c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60"/>
    </row>
    <row r="71" spans="2:21" x14ac:dyDescent="0.4">
      <c r="B71" s="10">
        <v>65</v>
      </c>
      <c r="C71" s="134" t="str">
        <f t="shared" si="0"/>
        <v>65</v>
      </c>
      <c r="D71" s="185" t="str">
        <f>IFERROR(VLOOKUP(C71,'2 出納簿(入力用)'!$C$5:$L$304,7,FALSE),"")</f>
        <v/>
      </c>
      <c r="E71" s="185" t="str">
        <f t="shared" si="2"/>
        <v/>
      </c>
      <c r="F71" s="186" t="str">
        <f t="shared" si="1"/>
        <v/>
      </c>
      <c r="G71" s="187" t="str">
        <f t="shared" si="3"/>
        <v/>
      </c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60"/>
    </row>
    <row r="72" spans="2:21" x14ac:dyDescent="0.4">
      <c r="B72" s="10">
        <v>66</v>
      </c>
      <c r="C72" s="134" t="str">
        <f t="shared" ref="C72:C106" si="4">CONCATENATE(B72,$D$4)</f>
        <v>66</v>
      </c>
      <c r="D72" s="185" t="str">
        <f>IFERROR(VLOOKUP(C72,'2 出納簿(入力用)'!$C$5:$L$304,7,FALSE),"")</f>
        <v/>
      </c>
      <c r="E72" s="185" t="str">
        <f t="shared" si="2"/>
        <v/>
      </c>
      <c r="F72" s="186" t="str">
        <f t="shared" ref="F72:F106" si="5">IFERROR(IF(E72/$D$5&gt;1,"×",IF(E72/$D$5&gt;=0.8,"△","")),"")</f>
        <v/>
      </c>
      <c r="G72" s="187" t="str">
        <f t="shared" si="3"/>
        <v/>
      </c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60"/>
    </row>
    <row r="73" spans="2:21" x14ac:dyDescent="0.4">
      <c r="B73" s="10">
        <v>67</v>
      </c>
      <c r="C73" s="134" t="str">
        <f t="shared" si="4"/>
        <v>67</v>
      </c>
      <c r="D73" s="185" t="str">
        <f>IFERROR(VLOOKUP(C73,'2 出納簿(入力用)'!$C$5:$L$304,7,FALSE),"")</f>
        <v/>
      </c>
      <c r="E73" s="185" t="str">
        <f t="shared" ref="E73:E105" si="6">IFERROR(E72+D73,"")</f>
        <v/>
      </c>
      <c r="F73" s="186" t="str">
        <f t="shared" si="5"/>
        <v/>
      </c>
      <c r="G73" s="187" t="str">
        <f t="shared" ref="G73:G106" si="7">IFERROR(IF(E73/$D$5&gt;1,$D$4&amp;"が予算額を超えました",IF(E73/$D$5&gt;=0.8,$D$4&amp;"の執行率が8割を超えました","")),"")</f>
        <v/>
      </c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60"/>
    </row>
    <row r="74" spans="2:21" x14ac:dyDescent="0.4">
      <c r="B74" s="10">
        <v>68</v>
      </c>
      <c r="C74" s="134" t="str">
        <f t="shared" si="4"/>
        <v>68</v>
      </c>
      <c r="D74" s="185" t="str">
        <f>IFERROR(VLOOKUP(C74,'2 出納簿(入力用)'!$C$5:$L$304,7,FALSE),"")</f>
        <v/>
      </c>
      <c r="E74" s="185" t="str">
        <f t="shared" si="6"/>
        <v/>
      </c>
      <c r="F74" s="186" t="str">
        <f t="shared" si="5"/>
        <v/>
      </c>
      <c r="G74" s="187" t="str">
        <f t="shared" si="7"/>
        <v/>
      </c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60"/>
    </row>
    <row r="75" spans="2:21" x14ac:dyDescent="0.4">
      <c r="B75" s="10">
        <v>69</v>
      </c>
      <c r="C75" s="134" t="str">
        <f t="shared" si="4"/>
        <v>69</v>
      </c>
      <c r="D75" s="185" t="str">
        <f>IFERROR(VLOOKUP(C75,'2 出納簿(入力用)'!$C$5:$L$304,7,FALSE),"")</f>
        <v/>
      </c>
      <c r="E75" s="185" t="str">
        <f t="shared" si="6"/>
        <v/>
      </c>
      <c r="F75" s="186" t="str">
        <f t="shared" si="5"/>
        <v/>
      </c>
      <c r="G75" s="187" t="str">
        <f t="shared" si="7"/>
        <v/>
      </c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60"/>
    </row>
    <row r="76" spans="2:21" x14ac:dyDescent="0.4">
      <c r="B76" s="10">
        <v>70</v>
      </c>
      <c r="C76" s="134" t="str">
        <f t="shared" si="4"/>
        <v>70</v>
      </c>
      <c r="D76" s="185" t="str">
        <f>IFERROR(VLOOKUP(C76,'2 出納簿(入力用)'!$C$5:$L$304,7,FALSE),"")</f>
        <v/>
      </c>
      <c r="E76" s="185" t="str">
        <f t="shared" si="6"/>
        <v/>
      </c>
      <c r="F76" s="186" t="str">
        <f t="shared" si="5"/>
        <v/>
      </c>
      <c r="G76" s="187" t="str">
        <f t="shared" si="7"/>
        <v/>
      </c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60"/>
    </row>
    <row r="77" spans="2:21" x14ac:dyDescent="0.4">
      <c r="B77" s="10">
        <v>71</v>
      </c>
      <c r="C77" s="134" t="str">
        <f t="shared" si="4"/>
        <v>71</v>
      </c>
      <c r="D77" s="185" t="str">
        <f>IFERROR(VLOOKUP(C77,'2 出納簿(入力用)'!$C$5:$L$304,7,FALSE),"")</f>
        <v/>
      </c>
      <c r="E77" s="185" t="str">
        <f t="shared" si="6"/>
        <v/>
      </c>
      <c r="F77" s="186" t="str">
        <f t="shared" si="5"/>
        <v/>
      </c>
      <c r="G77" s="187" t="str">
        <f t="shared" si="7"/>
        <v/>
      </c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60"/>
    </row>
    <row r="78" spans="2:21" x14ac:dyDescent="0.4">
      <c r="B78" s="10">
        <v>72</v>
      </c>
      <c r="C78" s="134" t="str">
        <f t="shared" si="4"/>
        <v>72</v>
      </c>
      <c r="D78" s="185" t="str">
        <f>IFERROR(VLOOKUP(C78,'2 出納簿(入力用)'!$C$5:$L$304,7,FALSE),"")</f>
        <v/>
      </c>
      <c r="E78" s="185" t="str">
        <f t="shared" si="6"/>
        <v/>
      </c>
      <c r="F78" s="186" t="str">
        <f t="shared" si="5"/>
        <v/>
      </c>
      <c r="G78" s="187" t="str">
        <f t="shared" si="7"/>
        <v/>
      </c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60"/>
    </row>
    <row r="79" spans="2:21" x14ac:dyDescent="0.4">
      <c r="B79" s="10">
        <v>73</v>
      </c>
      <c r="C79" s="134" t="str">
        <f t="shared" si="4"/>
        <v>73</v>
      </c>
      <c r="D79" s="185" t="str">
        <f>IFERROR(VLOOKUP(C79,'2 出納簿(入力用)'!$C$5:$L$304,7,FALSE),"")</f>
        <v/>
      </c>
      <c r="E79" s="185" t="str">
        <f t="shared" si="6"/>
        <v/>
      </c>
      <c r="F79" s="186" t="str">
        <f t="shared" si="5"/>
        <v/>
      </c>
      <c r="G79" s="187" t="str">
        <f t="shared" si="7"/>
        <v/>
      </c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60"/>
    </row>
    <row r="80" spans="2:21" x14ac:dyDescent="0.4">
      <c r="B80" s="10">
        <v>74</v>
      </c>
      <c r="C80" s="134" t="str">
        <f t="shared" si="4"/>
        <v>74</v>
      </c>
      <c r="D80" s="185" t="str">
        <f>IFERROR(VLOOKUP(C80,'2 出納簿(入力用)'!$C$5:$L$304,7,FALSE),"")</f>
        <v/>
      </c>
      <c r="E80" s="185" t="str">
        <f t="shared" si="6"/>
        <v/>
      </c>
      <c r="F80" s="186" t="str">
        <f t="shared" si="5"/>
        <v/>
      </c>
      <c r="G80" s="187" t="str">
        <f t="shared" si="7"/>
        <v/>
      </c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60"/>
    </row>
    <row r="81" spans="2:21" x14ac:dyDescent="0.4">
      <c r="B81" s="10">
        <v>75</v>
      </c>
      <c r="C81" s="134" t="str">
        <f t="shared" si="4"/>
        <v>75</v>
      </c>
      <c r="D81" s="185" t="str">
        <f>IFERROR(VLOOKUP(C81,'2 出納簿(入力用)'!$C$5:$L$304,7,FALSE),"")</f>
        <v/>
      </c>
      <c r="E81" s="185" t="str">
        <f t="shared" si="6"/>
        <v/>
      </c>
      <c r="F81" s="186" t="str">
        <f t="shared" si="5"/>
        <v/>
      </c>
      <c r="G81" s="187" t="str">
        <f t="shared" si="7"/>
        <v/>
      </c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60"/>
    </row>
    <row r="82" spans="2:21" x14ac:dyDescent="0.4">
      <c r="B82" s="10">
        <v>76</v>
      </c>
      <c r="C82" s="134" t="str">
        <f t="shared" si="4"/>
        <v>76</v>
      </c>
      <c r="D82" s="185" t="str">
        <f>IFERROR(VLOOKUP(C82,'2 出納簿(入力用)'!$C$5:$L$304,7,FALSE),"")</f>
        <v/>
      </c>
      <c r="E82" s="185" t="str">
        <f t="shared" si="6"/>
        <v/>
      </c>
      <c r="F82" s="186" t="str">
        <f t="shared" si="5"/>
        <v/>
      </c>
      <c r="G82" s="187" t="str">
        <f t="shared" si="7"/>
        <v/>
      </c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60"/>
    </row>
    <row r="83" spans="2:21" x14ac:dyDescent="0.4">
      <c r="B83" s="10">
        <v>77</v>
      </c>
      <c r="C83" s="134" t="str">
        <f t="shared" si="4"/>
        <v>77</v>
      </c>
      <c r="D83" s="185" t="str">
        <f>IFERROR(VLOOKUP(C83,'2 出納簿(入力用)'!$C$5:$L$304,7,FALSE),"")</f>
        <v/>
      </c>
      <c r="E83" s="185" t="str">
        <f t="shared" si="6"/>
        <v/>
      </c>
      <c r="F83" s="186" t="str">
        <f t="shared" si="5"/>
        <v/>
      </c>
      <c r="G83" s="187" t="str">
        <f t="shared" si="7"/>
        <v/>
      </c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60"/>
    </row>
    <row r="84" spans="2:21" x14ac:dyDescent="0.4">
      <c r="B84" s="10">
        <v>78</v>
      </c>
      <c r="C84" s="134" t="str">
        <f t="shared" si="4"/>
        <v>78</v>
      </c>
      <c r="D84" s="185" t="str">
        <f>IFERROR(VLOOKUP(C84,'2 出納簿(入力用)'!$C$5:$L$304,7,FALSE),"")</f>
        <v/>
      </c>
      <c r="E84" s="185" t="str">
        <f t="shared" si="6"/>
        <v/>
      </c>
      <c r="F84" s="186" t="str">
        <f t="shared" si="5"/>
        <v/>
      </c>
      <c r="G84" s="187" t="str">
        <f t="shared" si="7"/>
        <v/>
      </c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60"/>
    </row>
    <row r="85" spans="2:21" x14ac:dyDescent="0.4">
      <c r="B85" s="10">
        <v>79</v>
      </c>
      <c r="C85" s="134" t="str">
        <f t="shared" si="4"/>
        <v>79</v>
      </c>
      <c r="D85" s="185" t="str">
        <f>IFERROR(VLOOKUP(C85,'2 出納簿(入力用)'!$C$5:$L$304,7,FALSE),"")</f>
        <v/>
      </c>
      <c r="E85" s="185" t="str">
        <f t="shared" si="6"/>
        <v/>
      </c>
      <c r="F85" s="186" t="str">
        <f t="shared" si="5"/>
        <v/>
      </c>
      <c r="G85" s="187" t="str">
        <f t="shared" si="7"/>
        <v/>
      </c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60"/>
    </row>
    <row r="86" spans="2:21" x14ac:dyDescent="0.4">
      <c r="B86" s="10">
        <v>80</v>
      </c>
      <c r="C86" s="134" t="str">
        <f t="shared" si="4"/>
        <v>80</v>
      </c>
      <c r="D86" s="185" t="str">
        <f>IFERROR(VLOOKUP(C86,'2 出納簿(入力用)'!$C$5:$L$304,7,FALSE),"")</f>
        <v/>
      </c>
      <c r="E86" s="185" t="str">
        <f t="shared" si="6"/>
        <v/>
      </c>
      <c r="F86" s="186" t="str">
        <f t="shared" si="5"/>
        <v/>
      </c>
      <c r="G86" s="187" t="str">
        <f t="shared" si="7"/>
        <v/>
      </c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60"/>
    </row>
    <row r="87" spans="2:21" x14ac:dyDescent="0.4">
      <c r="B87" s="10">
        <v>81</v>
      </c>
      <c r="C87" s="134" t="str">
        <f t="shared" si="4"/>
        <v>81</v>
      </c>
      <c r="D87" s="185" t="str">
        <f>IFERROR(VLOOKUP(C87,'2 出納簿(入力用)'!$C$5:$L$304,7,FALSE),"")</f>
        <v/>
      </c>
      <c r="E87" s="185" t="str">
        <f t="shared" si="6"/>
        <v/>
      </c>
      <c r="F87" s="186" t="str">
        <f t="shared" si="5"/>
        <v/>
      </c>
      <c r="G87" s="187" t="str">
        <f t="shared" si="7"/>
        <v/>
      </c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60"/>
    </row>
    <row r="88" spans="2:21" x14ac:dyDescent="0.4">
      <c r="B88" s="10">
        <v>82</v>
      </c>
      <c r="C88" s="134" t="str">
        <f t="shared" si="4"/>
        <v>82</v>
      </c>
      <c r="D88" s="185" t="str">
        <f>IFERROR(VLOOKUP(C88,'2 出納簿(入力用)'!$C$5:$L$304,7,FALSE),"")</f>
        <v/>
      </c>
      <c r="E88" s="185" t="str">
        <f t="shared" si="6"/>
        <v/>
      </c>
      <c r="F88" s="186" t="str">
        <f t="shared" si="5"/>
        <v/>
      </c>
      <c r="G88" s="187" t="str">
        <f t="shared" si="7"/>
        <v/>
      </c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60"/>
    </row>
    <row r="89" spans="2:21" x14ac:dyDescent="0.4">
      <c r="B89" s="10">
        <v>83</v>
      </c>
      <c r="C89" s="134" t="str">
        <f t="shared" si="4"/>
        <v>83</v>
      </c>
      <c r="D89" s="185" t="str">
        <f>IFERROR(VLOOKUP(C89,'2 出納簿(入力用)'!$C$5:$L$304,7,FALSE),"")</f>
        <v/>
      </c>
      <c r="E89" s="185" t="str">
        <f t="shared" si="6"/>
        <v/>
      </c>
      <c r="F89" s="186" t="str">
        <f t="shared" si="5"/>
        <v/>
      </c>
      <c r="G89" s="187" t="str">
        <f t="shared" si="7"/>
        <v/>
      </c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60"/>
    </row>
    <row r="90" spans="2:21" x14ac:dyDescent="0.4">
      <c r="B90" s="10">
        <v>84</v>
      </c>
      <c r="C90" s="134" t="str">
        <f t="shared" si="4"/>
        <v>84</v>
      </c>
      <c r="D90" s="185" t="str">
        <f>IFERROR(VLOOKUP(C90,'2 出納簿(入力用)'!$C$5:$L$304,7,FALSE),"")</f>
        <v/>
      </c>
      <c r="E90" s="185" t="str">
        <f t="shared" si="6"/>
        <v/>
      </c>
      <c r="F90" s="186" t="str">
        <f t="shared" si="5"/>
        <v/>
      </c>
      <c r="G90" s="187" t="str">
        <f t="shared" si="7"/>
        <v/>
      </c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60"/>
    </row>
    <row r="91" spans="2:21" x14ac:dyDescent="0.4">
      <c r="B91" s="10">
        <v>85</v>
      </c>
      <c r="C91" s="134" t="str">
        <f t="shared" si="4"/>
        <v>85</v>
      </c>
      <c r="D91" s="185" t="str">
        <f>IFERROR(VLOOKUP(C91,'2 出納簿(入力用)'!$C$5:$L$304,7,FALSE),"")</f>
        <v/>
      </c>
      <c r="E91" s="185" t="str">
        <f t="shared" si="6"/>
        <v/>
      </c>
      <c r="F91" s="186" t="str">
        <f t="shared" si="5"/>
        <v/>
      </c>
      <c r="G91" s="187" t="str">
        <f t="shared" si="7"/>
        <v/>
      </c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60"/>
    </row>
    <row r="92" spans="2:21" x14ac:dyDescent="0.4">
      <c r="B92" s="10">
        <v>86</v>
      </c>
      <c r="C92" s="134" t="str">
        <f t="shared" si="4"/>
        <v>86</v>
      </c>
      <c r="D92" s="185" t="str">
        <f>IFERROR(VLOOKUP(C92,'2 出納簿(入力用)'!$C$5:$L$304,7,FALSE),"")</f>
        <v/>
      </c>
      <c r="E92" s="185" t="str">
        <f t="shared" si="6"/>
        <v/>
      </c>
      <c r="F92" s="186" t="str">
        <f t="shared" si="5"/>
        <v/>
      </c>
      <c r="G92" s="187" t="str">
        <f t="shared" si="7"/>
        <v/>
      </c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60"/>
    </row>
    <row r="93" spans="2:21" x14ac:dyDescent="0.4">
      <c r="B93" s="10">
        <v>87</v>
      </c>
      <c r="C93" s="134" t="str">
        <f t="shared" si="4"/>
        <v>87</v>
      </c>
      <c r="D93" s="185" t="str">
        <f>IFERROR(VLOOKUP(C93,'2 出納簿(入力用)'!$C$5:$L$304,7,FALSE),"")</f>
        <v/>
      </c>
      <c r="E93" s="185" t="str">
        <f t="shared" si="6"/>
        <v/>
      </c>
      <c r="F93" s="186" t="str">
        <f t="shared" si="5"/>
        <v/>
      </c>
      <c r="G93" s="187" t="str">
        <f t="shared" si="7"/>
        <v/>
      </c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60"/>
    </row>
    <row r="94" spans="2:21" x14ac:dyDescent="0.4">
      <c r="B94" s="10">
        <v>88</v>
      </c>
      <c r="C94" s="134" t="str">
        <f t="shared" si="4"/>
        <v>88</v>
      </c>
      <c r="D94" s="185" t="str">
        <f>IFERROR(VLOOKUP(C94,'2 出納簿(入力用)'!$C$5:$L$304,7,FALSE),"")</f>
        <v/>
      </c>
      <c r="E94" s="185" t="str">
        <f t="shared" si="6"/>
        <v/>
      </c>
      <c r="F94" s="186" t="str">
        <f t="shared" si="5"/>
        <v/>
      </c>
      <c r="G94" s="187" t="str">
        <f t="shared" si="7"/>
        <v/>
      </c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60"/>
    </row>
    <row r="95" spans="2:21" x14ac:dyDescent="0.4">
      <c r="B95" s="10">
        <v>89</v>
      </c>
      <c r="C95" s="134" t="str">
        <f t="shared" si="4"/>
        <v>89</v>
      </c>
      <c r="D95" s="185" t="str">
        <f>IFERROR(VLOOKUP(C95,'2 出納簿(入力用)'!$C$5:$L$304,7,FALSE),"")</f>
        <v/>
      </c>
      <c r="E95" s="185" t="str">
        <f t="shared" si="6"/>
        <v/>
      </c>
      <c r="F95" s="186" t="str">
        <f t="shared" si="5"/>
        <v/>
      </c>
      <c r="G95" s="187" t="str">
        <f t="shared" si="7"/>
        <v/>
      </c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60"/>
    </row>
    <row r="96" spans="2:21" x14ac:dyDescent="0.4">
      <c r="B96" s="10">
        <v>90</v>
      </c>
      <c r="C96" s="134" t="str">
        <f t="shared" si="4"/>
        <v>90</v>
      </c>
      <c r="D96" s="185" t="str">
        <f>IFERROR(VLOOKUP(C96,'2 出納簿(入力用)'!$C$5:$L$304,7,FALSE),"")</f>
        <v/>
      </c>
      <c r="E96" s="185" t="str">
        <f t="shared" si="6"/>
        <v/>
      </c>
      <c r="F96" s="186" t="str">
        <f t="shared" si="5"/>
        <v/>
      </c>
      <c r="G96" s="187" t="str">
        <f t="shared" si="7"/>
        <v/>
      </c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60"/>
    </row>
    <row r="97" spans="2:21" x14ac:dyDescent="0.4">
      <c r="B97" s="10">
        <v>91</v>
      </c>
      <c r="C97" s="134" t="str">
        <f t="shared" si="4"/>
        <v>91</v>
      </c>
      <c r="D97" s="185" t="str">
        <f>IFERROR(VLOOKUP(C97,'2 出納簿(入力用)'!$C$5:$L$304,7,FALSE),"")</f>
        <v/>
      </c>
      <c r="E97" s="185" t="str">
        <f t="shared" si="6"/>
        <v/>
      </c>
      <c r="F97" s="186" t="str">
        <f t="shared" si="5"/>
        <v/>
      </c>
      <c r="G97" s="187" t="str">
        <f t="shared" si="7"/>
        <v/>
      </c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60"/>
    </row>
    <row r="98" spans="2:21" x14ac:dyDescent="0.4">
      <c r="B98" s="10">
        <v>92</v>
      </c>
      <c r="C98" s="134" t="str">
        <f t="shared" si="4"/>
        <v>92</v>
      </c>
      <c r="D98" s="185" t="str">
        <f>IFERROR(VLOOKUP(C98,'2 出納簿(入力用)'!$C$5:$L$304,7,FALSE),"")</f>
        <v/>
      </c>
      <c r="E98" s="185" t="str">
        <f t="shared" si="6"/>
        <v/>
      </c>
      <c r="F98" s="186" t="str">
        <f t="shared" si="5"/>
        <v/>
      </c>
      <c r="G98" s="187" t="str">
        <f t="shared" si="7"/>
        <v/>
      </c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60"/>
    </row>
    <row r="99" spans="2:21" x14ac:dyDescent="0.4">
      <c r="B99" s="10">
        <v>93</v>
      </c>
      <c r="C99" s="134" t="str">
        <f t="shared" si="4"/>
        <v>93</v>
      </c>
      <c r="D99" s="185" t="str">
        <f>IFERROR(VLOOKUP(C99,'2 出納簿(入力用)'!$C$5:$L$304,7,FALSE),"")</f>
        <v/>
      </c>
      <c r="E99" s="185" t="str">
        <f t="shared" si="6"/>
        <v/>
      </c>
      <c r="F99" s="186" t="str">
        <f t="shared" si="5"/>
        <v/>
      </c>
      <c r="G99" s="187" t="str">
        <f t="shared" si="7"/>
        <v/>
      </c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60"/>
    </row>
    <row r="100" spans="2:21" x14ac:dyDescent="0.4">
      <c r="B100" s="10">
        <v>94</v>
      </c>
      <c r="C100" s="134" t="str">
        <f t="shared" si="4"/>
        <v>94</v>
      </c>
      <c r="D100" s="185" t="str">
        <f>IFERROR(VLOOKUP(C100,'2 出納簿(入力用)'!$C$5:$L$304,7,FALSE),"")</f>
        <v/>
      </c>
      <c r="E100" s="185" t="str">
        <f t="shared" si="6"/>
        <v/>
      </c>
      <c r="F100" s="186" t="str">
        <f t="shared" si="5"/>
        <v/>
      </c>
      <c r="G100" s="187" t="str">
        <f t="shared" si="7"/>
        <v/>
      </c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60"/>
    </row>
    <row r="101" spans="2:21" x14ac:dyDescent="0.4">
      <c r="B101" s="10">
        <v>95</v>
      </c>
      <c r="C101" s="134" t="str">
        <f t="shared" si="4"/>
        <v>95</v>
      </c>
      <c r="D101" s="185" t="str">
        <f>IFERROR(VLOOKUP(C101,'2 出納簿(入力用)'!$C$5:$L$304,7,FALSE),"")</f>
        <v/>
      </c>
      <c r="E101" s="185" t="str">
        <f t="shared" si="6"/>
        <v/>
      </c>
      <c r="F101" s="186" t="str">
        <f t="shared" si="5"/>
        <v/>
      </c>
      <c r="G101" s="187" t="str">
        <f t="shared" si="7"/>
        <v/>
      </c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60"/>
    </row>
    <row r="102" spans="2:21" x14ac:dyDescent="0.4">
      <c r="B102" s="10">
        <v>96</v>
      </c>
      <c r="C102" s="134" t="str">
        <f t="shared" si="4"/>
        <v>96</v>
      </c>
      <c r="D102" s="185" t="str">
        <f>IFERROR(VLOOKUP(C102,'2 出納簿(入力用)'!$C$5:$L$304,7,FALSE),"")</f>
        <v/>
      </c>
      <c r="E102" s="185" t="str">
        <f t="shared" si="6"/>
        <v/>
      </c>
      <c r="F102" s="186" t="str">
        <f t="shared" si="5"/>
        <v/>
      </c>
      <c r="G102" s="187" t="str">
        <f t="shared" si="7"/>
        <v/>
      </c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60"/>
    </row>
    <row r="103" spans="2:21" x14ac:dyDescent="0.4">
      <c r="B103" s="10">
        <v>97</v>
      </c>
      <c r="C103" s="134" t="str">
        <f t="shared" si="4"/>
        <v>97</v>
      </c>
      <c r="D103" s="185" t="str">
        <f>IFERROR(VLOOKUP(C103,'2 出納簿(入力用)'!$C$5:$L$304,7,FALSE),"")</f>
        <v/>
      </c>
      <c r="E103" s="185" t="str">
        <f t="shared" si="6"/>
        <v/>
      </c>
      <c r="F103" s="186" t="str">
        <f t="shared" si="5"/>
        <v/>
      </c>
      <c r="G103" s="187" t="str">
        <f t="shared" si="7"/>
        <v/>
      </c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60"/>
    </row>
    <row r="104" spans="2:21" x14ac:dyDescent="0.4">
      <c r="B104" s="10">
        <v>98</v>
      </c>
      <c r="C104" s="134" t="str">
        <f t="shared" si="4"/>
        <v>98</v>
      </c>
      <c r="D104" s="185" t="str">
        <f>IFERROR(VLOOKUP(C104,'2 出納簿(入力用)'!$C$5:$L$304,7,FALSE),"")</f>
        <v/>
      </c>
      <c r="E104" s="185" t="str">
        <f t="shared" si="6"/>
        <v/>
      </c>
      <c r="F104" s="186" t="str">
        <f t="shared" si="5"/>
        <v/>
      </c>
      <c r="G104" s="187" t="str">
        <f t="shared" si="7"/>
        <v/>
      </c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60"/>
    </row>
    <row r="105" spans="2:21" x14ac:dyDescent="0.4">
      <c r="B105" s="10">
        <v>99</v>
      </c>
      <c r="C105" s="134" t="str">
        <f t="shared" si="4"/>
        <v>99</v>
      </c>
      <c r="D105" s="185" t="str">
        <f>IFERROR(VLOOKUP(C105,'2 出納簿(入力用)'!$C$5:$L$304,7,FALSE),"")</f>
        <v/>
      </c>
      <c r="E105" s="185" t="str">
        <f t="shared" si="6"/>
        <v/>
      </c>
      <c r="F105" s="186" t="str">
        <f t="shared" si="5"/>
        <v/>
      </c>
      <c r="G105" s="187" t="str">
        <f t="shared" si="7"/>
        <v/>
      </c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60"/>
    </row>
    <row r="106" spans="2:21" ht="15" thickBot="1" x14ac:dyDescent="0.45">
      <c r="B106" s="62">
        <v>100</v>
      </c>
      <c r="C106" s="167" t="str">
        <f t="shared" si="4"/>
        <v>100</v>
      </c>
      <c r="D106" s="168" t="str">
        <f>IFERROR(VLOOKUP(C106,'2 出納簿(入力用)'!$C$5:$L$304,7,FALSE),"")</f>
        <v/>
      </c>
      <c r="E106" s="168" t="str">
        <f>IFERROR(E105+D106,"")</f>
        <v/>
      </c>
      <c r="F106" s="188" t="str">
        <f t="shared" si="5"/>
        <v/>
      </c>
      <c r="G106" s="189" t="str">
        <f t="shared" si="7"/>
        <v/>
      </c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60"/>
    </row>
    <row r="107" spans="2:21" ht="15" thickTop="1" x14ac:dyDescent="0.4">
      <c r="B107" s="63">
        <v>1</v>
      </c>
      <c r="C107" s="169" t="str">
        <f t="shared" ref="C107:C138" si="8">CONCATENATE(B107,$H$4)</f>
        <v>1</v>
      </c>
      <c r="D107" s="173" t="str">
        <f>IFERROR(VLOOKUP(C107,'2 出納簿(入力用)'!$C$5:$L$304,7,FALSE),"")</f>
        <v/>
      </c>
      <c r="E107" s="173" t="str">
        <f>D107</f>
        <v/>
      </c>
      <c r="F107" s="190" t="str">
        <f>IFERROR(IF(E107/$H$5&gt;1,"×",IF(E107/$H$5&gt;=0.8,"△","")),"")</f>
        <v/>
      </c>
      <c r="G107" s="191" t="str">
        <f>IFERROR(IF(E107/$H$5&gt;1,$H$4&amp;"が予算額を超えました",IF(E107/$H$5&gt;=0.8,$H$4&amp;"の執行率が8割を超えました","")),"")</f>
        <v/>
      </c>
      <c r="I107" s="59"/>
      <c r="J107" s="59"/>
      <c r="K107" s="59"/>
      <c r="L107" s="59"/>
    </row>
    <row r="108" spans="2:21" x14ac:dyDescent="0.4">
      <c r="B108" s="64">
        <v>2</v>
      </c>
      <c r="C108" s="171" t="str">
        <f t="shared" si="8"/>
        <v>2</v>
      </c>
      <c r="D108" s="192" t="str">
        <f>IFERROR(VLOOKUP(C108,'2 出納簿(入力用)'!$C$5:$L$304,7,FALSE),"")</f>
        <v/>
      </c>
      <c r="E108" s="192" t="str">
        <f>IFERROR(E107+D108,"")</f>
        <v/>
      </c>
      <c r="F108" s="193" t="str">
        <f t="shared" ref="F108:F171" si="9">IFERROR(IF(E108/$H$5&gt;1,"×",IF(E108/$H$5&gt;=0.8,"△","")),"")</f>
        <v/>
      </c>
      <c r="G108" s="194" t="str">
        <f t="shared" ref="G108:G171" si="10">IFERROR(IF(E108/$H$5&gt;1,$H$4&amp;"が予算額を超えました",IF(E108/$H$5&gt;=0.8,$H$4&amp;"の執行率が8割を超えました","")),"")</f>
        <v/>
      </c>
      <c r="I108" s="59"/>
      <c r="J108" s="59"/>
      <c r="K108" s="59"/>
      <c r="L108" s="59"/>
    </row>
    <row r="109" spans="2:21" x14ac:dyDescent="0.4">
      <c r="B109" s="64">
        <v>3</v>
      </c>
      <c r="C109" s="171" t="str">
        <f t="shared" si="8"/>
        <v>3</v>
      </c>
      <c r="D109" s="192" t="str">
        <f>IFERROR(VLOOKUP(C109,'2 出納簿(入力用)'!$C$5:$L$304,7,FALSE),"")</f>
        <v/>
      </c>
      <c r="E109" s="192" t="str">
        <f t="shared" ref="E109:E172" si="11">IFERROR(E108+D109,"")</f>
        <v/>
      </c>
      <c r="F109" s="193" t="str">
        <f t="shared" si="9"/>
        <v/>
      </c>
      <c r="G109" s="194" t="str">
        <f t="shared" si="10"/>
        <v/>
      </c>
      <c r="I109" s="59"/>
      <c r="J109" s="59"/>
      <c r="K109" s="59"/>
      <c r="L109" s="59"/>
    </row>
    <row r="110" spans="2:21" x14ac:dyDescent="0.4">
      <c r="B110" s="64">
        <v>4</v>
      </c>
      <c r="C110" s="171" t="str">
        <f t="shared" si="8"/>
        <v>4</v>
      </c>
      <c r="D110" s="192" t="str">
        <f>IFERROR(VLOOKUP(C110,'2 出納簿(入力用)'!$C$5:$L$304,7,FALSE),"")</f>
        <v/>
      </c>
      <c r="E110" s="192" t="str">
        <f t="shared" si="11"/>
        <v/>
      </c>
      <c r="F110" s="193" t="str">
        <f t="shared" si="9"/>
        <v/>
      </c>
      <c r="G110" s="194" t="str">
        <f t="shared" si="10"/>
        <v/>
      </c>
      <c r="I110" s="59"/>
      <c r="J110" s="59"/>
      <c r="K110" s="59"/>
      <c r="L110" s="59"/>
    </row>
    <row r="111" spans="2:21" x14ac:dyDescent="0.4">
      <c r="B111" s="64">
        <v>5</v>
      </c>
      <c r="C111" s="171" t="str">
        <f t="shared" si="8"/>
        <v>5</v>
      </c>
      <c r="D111" s="192" t="str">
        <f>IFERROR(VLOOKUP(C111,'2 出納簿(入力用)'!$C$5:$L$304,7,FALSE),"")</f>
        <v/>
      </c>
      <c r="E111" s="192" t="str">
        <f t="shared" si="11"/>
        <v/>
      </c>
      <c r="F111" s="193" t="str">
        <f t="shared" si="9"/>
        <v/>
      </c>
      <c r="G111" s="194" t="str">
        <f t="shared" si="10"/>
        <v/>
      </c>
      <c r="I111" s="59"/>
      <c r="J111" s="59"/>
      <c r="K111" s="59"/>
      <c r="L111" s="59"/>
    </row>
    <row r="112" spans="2:21" x14ac:dyDescent="0.4">
      <c r="B112" s="64">
        <v>6</v>
      </c>
      <c r="C112" s="171" t="str">
        <f t="shared" si="8"/>
        <v>6</v>
      </c>
      <c r="D112" s="192" t="str">
        <f>IFERROR(VLOOKUP(C112,'2 出納簿(入力用)'!$C$5:$L$304,7,FALSE),"")</f>
        <v/>
      </c>
      <c r="E112" s="192" t="str">
        <f t="shared" si="11"/>
        <v/>
      </c>
      <c r="F112" s="193" t="str">
        <f t="shared" si="9"/>
        <v/>
      </c>
      <c r="G112" s="194" t="str">
        <f t="shared" si="10"/>
        <v/>
      </c>
      <c r="I112" s="59"/>
      <c r="J112" s="59"/>
      <c r="K112" s="59"/>
      <c r="L112" s="59"/>
    </row>
    <row r="113" spans="2:7" x14ac:dyDescent="0.4">
      <c r="B113" s="64">
        <v>7</v>
      </c>
      <c r="C113" s="171" t="str">
        <f t="shared" si="8"/>
        <v>7</v>
      </c>
      <c r="D113" s="192" t="str">
        <f>IFERROR(VLOOKUP(C113,'2 出納簿(入力用)'!$C$5:$L$304,7,FALSE),"")</f>
        <v/>
      </c>
      <c r="E113" s="192" t="str">
        <f t="shared" si="11"/>
        <v/>
      </c>
      <c r="F113" s="193" t="str">
        <f t="shared" si="9"/>
        <v/>
      </c>
      <c r="G113" s="194" t="str">
        <f t="shared" si="10"/>
        <v/>
      </c>
    </row>
    <row r="114" spans="2:7" x14ac:dyDescent="0.4">
      <c r="B114" s="64">
        <v>8</v>
      </c>
      <c r="C114" s="171" t="str">
        <f t="shared" si="8"/>
        <v>8</v>
      </c>
      <c r="D114" s="192" t="str">
        <f>IFERROR(VLOOKUP(C114,'2 出納簿(入力用)'!$C$5:$L$304,7,FALSE),"")</f>
        <v/>
      </c>
      <c r="E114" s="192" t="str">
        <f t="shared" si="11"/>
        <v/>
      </c>
      <c r="F114" s="193" t="str">
        <f t="shared" si="9"/>
        <v/>
      </c>
      <c r="G114" s="194" t="str">
        <f t="shared" si="10"/>
        <v/>
      </c>
    </row>
    <row r="115" spans="2:7" x14ac:dyDescent="0.4">
      <c r="B115" s="64">
        <v>9</v>
      </c>
      <c r="C115" s="171" t="str">
        <f t="shared" si="8"/>
        <v>9</v>
      </c>
      <c r="D115" s="192" t="str">
        <f>IFERROR(VLOOKUP(C115,'2 出納簿(入力用)'!$C$5:$L$304,7,FALSE),"")</f>
        <v/>
      </c>
      <c r="E115" s="192" t="str">
        <f t="shared" si="11"/>
        <v/>
      </c>
      <c r="F115" s="193" t="str">
        <f t="shared" si="9"/>
        <v/>
      </c>
      <c r="G115" s="194" t="str">
        <f t="shared" si="10"/>
        <v/>
      </c>
    </row>
    <row r="116" spans="2:7" x14ac:dyDescent="0.4">
      <c r="B116" s="64">
        <v>10</v>
      </c>
      <c r="C116" s="171" t="str">
        <f t="shared" si="8"/>
        <v>10</v>
      </c>
      <c r="D116" s="192" t="str">
        <f>IFERROR(VLOOKUP(C116,'2 出納簿(入力用)'!$C$5:$L$304,7,FALSE),"")</f>
        <v/>
      </c>
      <c r="E116" s="192" t="str">
        <f t="shared" si="11"/>
        <v/>
      </c>
      <c r="F116" s="193" t="str">
        <f t="shared" si="9"/>
        <v/>
      </c>
      <c r="G116" s="194" t="str">
        <f t="shared" si="10"/>
        <v/>
      </c>
    </row>
    <row r="117" spans="2:7" x14ac:dyDescent="0.4">
      <c r="B117" s="64">
        <v>11</v>
      </c>
      <c r="C117" s="171" t="str">
        <f t="shared" si="8"/>
        <v>11</v>
      </c>
      <c r="D117" s="192" t="str">
        <f>IFERROR(VLOOKUP(C117,'2 出納簿(入力用)'!$C$5:$L$304,7,FALSE),"")</f>
        <v/>
      </c>
      <c r="E117" s="192" t="str">
        <f t="shared" si="11"/>
        <v/>
      </c>
      <c r="F117" s="193" t="str">
        <f t="shared" si="9"/>
        <v/>
      </c>
      <c r="G117" s="194" t="str">
        <f t="shared" si="10"/>
        <v/>
      </c>
    </row>
    <row r="118" spans="2:7" x14ac:dyDescent="0.4">
      <c r="B118" s="64">
        <v>12</v>
      </c>
      <c r="C118" s="171" t="str">
        <f t="shared" si="8"/>
        <v>12</v>
      </c>
      <c r="D118" s="192" t="str">
        <f>IFERROR(VLOOKUP(C118,'2 出納簿(入力用)'!$C$5:$L$304,7,FALSE),"")</f>
        <v/>
      </c>
      <c r="E118" s="192" t="str">
        <f t="shared" si="11"/>
        <v/>
      </c>
      <c r="F118" s="193" t="str">
        <f t="shared" si="9"/>
        <v/>
      </c>
      <c r="G118" s="194" t="str">
        <f t="shared" si="10"/>
        <v/>
      </c>
    </row>
    <row r="119" spans="2:7" x14ac:dyDescent="0.4">
      <c r="B119" s="64">
        <v>13</v>
      </c>
      <c r="C119" s="171" t="str">
        <f t="shared" si="8"/>
        <v>13</v>
      </c>
      <c r="D119" s="192" t="str">
        <f>IFERROR(VLOOKUP(C119,'2 出納簿(入力用)'!$C$5:$L$304,7,FALSE),"")</f>
        <v/>
      </c>
      <c r="E119" s="192" t="str">
        <f t="shared" si="11"/>
        <v/>
      </c>
      <c r="F119" s="193" t="str">
        <f t="shared" si="9"/>
        <v/>
      </c>
      <c r="G119" s="194" t="str">
        <f t="shared" si="10"/>
        <v/>
      </c>
    </row>
    <row r="120" spans="2:7" x14ac:dyDescent="0.4">
      <c r="B120" s="64">
        <v>14</v>
      </c>
      <c r="C120" s="171" t="str">
        <f t="shared" si="8"/>
        <v>14</v>
      </c>
      <c r="D120" s="192" t="str">
        <f>IFERROR(VLOOKUP(C120,'2 出納簿(入力用)'!$C$5:$L$304,7,FALSE),"")</f>
        <v/>
      </c>
      <c r="E120" s="192" t="str">
        <f t="shared" si="11"/>
        <v/>
      </c>
      <c r="F120" s="193" t="str">
        <f t="shared" si="9"/>
        <v/>
      </c>
      <c r="G120" s="194" t="str">
        <f t="shared" si="10"/>
        <v/>
      </c>
    </row>
    <row r="121" spans="2:7" x14ac:dyDescent="0.4">
      <c r="B121" s="64">
        <v>15</v>
      </c>
      <c r="C121" s="171" t="str">
        <f t="shared" si="8"/>
        <v>15</v>
      </c>
      <c r="D121" s="192" t="str">
        <f>IFERROR(VLOOKUP(C121,'2 出納簿(入力用)'!$C$5:$L$304,7,FALSE),"")</f>
        <v/>
      </c>
      <c r="E121" s="192" t="str">
        <f t="shared" si="11"/>
        <v/>
      </c>
      <c r="F121" s="193" t="str">
        <f t="shared" si="9"/>
        <v/>
      </c>
      <c r="G121" s="194" t="str">
        <f t="shared" si="10"/>
        <v/>
      </c>
    </row>
    <row r="122" spans="2:7" x14ac:dyDescent="0.4">
      <c r="B122" s="64">
        <v>16</v>
      </c>
      <c r="C122" s="171" t="str">
        <f t="shared" si="8"/>
        <v>16</v>
      </c>
      <c r="D122" s="192" t="str">
        <f>IFERROR(VLOOKUP(C122,'2 出納簿(入力用)'!$C$5:$L$304,7,FALSE),"")</f>
        <v/>
      </c>
      <c r="E122" s="192" t="str">
        <f t="shared" si="11"/>
        <v/>
      </c>
      <c r="F122" s="193" t="str">
        <f t="shared" si="9"/>
        <v/>
      </c>
      <c r="G122" s="194" t="str">
        <f t="shared" si="10"/>
        <v/>
      </c>
    </row>
    <row r="123" spans="2:7" x14ac:dyDescent="0.4">
      <c r="B123" s="64">
        <v>17</v>
      </c>
      <c r="C123" s="171" t="str">
        <f t="shared" si="8"/>
        <v>17</v>
      </c>
      <c r="D123" s="192" t="str">
        <f>IFERROR(VLOOKUP(C123,'2 出納簿(入力用)'!$C$5:$L$304,7,FALSE),"")</f>
        <v/>
      </c>
      <c r="E123" s="192" t="str">
        <f t="shared" si="11"/>
        <v/>
      </c>
      <c r="F123" s="193" t="str">
        <f t="shared" si="9"/>
        <v/>
      </c>
      <c r="G123" s="194" t="str">
        <f t="shared" si="10"/>
        <v/>
      </c>
    </row>
    <row r="124" spans="2:7" x14ac:dyDescent="0.4">
      <c r="B124" s="64">
        <v>18</v>
      </c>
      <c r="C124" s="171" t="str">
        <f t="shared" si="8"/>
        <v>18</v>
      </c>
      <c r="D124" s="192" t="str">
        <f>IFERROR(VLOOKUP(C124,'2 出納簿(入力用)'!$C$5:$L$304,7,FALSE),"")</f>
        <v/>
      </c>
      <c r="E124" s="192" t="str">
        <f t="shared" si="11"/>
        <v/>
      </c>
      <c r="F124" s="193" t="str">
        <f t="shared" si="9"/>
        <v/>
      </c>
      <c r="G124" s="194" t="str">
        <f t="shared" si="10"/>
        <v/>
      </c>
    </row>
    <row r="125" spans="2:7" x14ac:dyDescent="0.4">
      <c r="B125" s="64">
        <v>19</v>
      </c>
      <c r="C125" s="171" t="str">
        <f t="shared" si="8"/>
        <v>19</v>
      </c>
      <c r="D125" s="192" t="str">
        <f>IFERROR(VLOOKUP(C125,'2 出納簿(入力用)'!$C$5:$L$304,7,FALSE),"")</f>
        <v/>
      </c>
      <c r="E125" s="192" t="str">
        <f t="shared" si="11"/>
        <v/>
      </c>
      <c r="F125" s="193" t="str">
        <f t="shared" si="9"/>
        <v/>
      </c>
      <c r="G125" s="194" t="str">
        <f t="shared" si="10"/>
        <v/>
      </c>
    </row>
    <row r="126" spans="2:7" x14ac:dyDescent="0.4">
      <c r="B126" s="64">
        <v>20</v>
      </c>
      <c r="C126" s="171" t="str">
        <f t="shared" si="8"/>
        <v>20</v>
      </c>
      <c r="D126" s="192" t="str">
        <f>IFERROR(VLOOKUP(C126,'2 出納簿(入力用)'!$C$5:$L$304,7,FALSE),"")</f>
        <v/>
      </c>
      <c r="E126" s="192" t="str">
        <f t="shared" si="11"/>
        <v/>
      </c>
      <c r="F126" s="193" t="str">
        <f t="shared" si="9"/>
        <v/>
      </c>
      <c r="G126" s="194" t="str">
        <f t="shared" si="10"/>
        <v/>
      </c>
    </row>
    <row r="127" spans="2:7" x14ac:dyDescent="0.4">
      <c r="B127" s="64">
        <v>21</v>
      </c>
      <c r="C127" s="171" t="str">
        <f t="shared" si="8"/>
        <v>21</v>
      </c>
      <c r="D127" s="192" t="str">
        <f>IFERROR(VLOOKUP(C127,'2 出納簿(入力用)'!$C$5:$L$304,7,FALSE),"")</f>
        <v/>
      </c>
      <c r="E127" s="192" t="str">
        <f t="shared" si="11"/>
        <v/>
      </c>
      <c r="F127" s="193" t="str">
        <f t="shared" si="9"/>
        <v/>
      </c>
      <c r="G127" s="194" t="str">
        <f t="shared" si="10"/>
        <v/>
      </c>
    </row>
    <row r="128" spans="2:7" x14ac:dyDescent="0.4">
      <c r="B128" s="64">
        <v>22</v>
      </c>
      <c r="C128" s="171" t="str">
        <f t="shared" si="8"/>
        <v>22</v>
      </c>
      <c r="D128" s="192" t="str">
        <f>IFERROR(VLOOKUP(C128,'2 出納簿(入力用)'!$C$5:$L$304,7,FALSE),"")</f>
        <v/>
      </c>
      <c r="E128" s="192" t="str">
        <f t="shared" si="11"/>
        <v/>
      </c>
      <c r="F128" s="193" t="str">
        <f t="shared" si="9"/>
        <v/>
      </c>
      <c r="G128" s="194" t="str">
        <f t="shared" si="10"/>
        <v/>
      </c>
    </row>
    <row r="129" spans="2:7" x14ac:dyDescent="0.4">
      <c r="B129" s="64">
        <v>23</v>
      </c>
      <c r="C129" s="171" t="str">
        <f t="shared" si="8"/>
        <v>23</v>
      </c>
      <c r="D129" s="192" t="str">
        <f>IFERROR(VLOOKUP(C129,'2 出納簿(入力用)'!$C$5:$L$304,7,FALSE),"")</f>
        <v/>
      </c>
      <c r="E129" s="192" t="str">
        <f t="shared" si="11"/>
        <v/>
      </c>
      <c r="F129" s="193" t="str">
        <f t="shared" si="9"/>
        <v/>
      </c>
      <c r="G129" s="194" t="str">
        <f t="shared" si="10"/>
        <v/>
      </c>
    </row>
    <row r="130" spans="2:7" x14ac:dyDescent="0.4">
      <c r="B130" s="64">
        <v>24</v>
      </c>
      <c r="C130" s="171" t="str">
        <f t="shared" si="8"/>
        <v>24</v>
      </c>
      <c r="D130" s="192" t="str">
        <f>IFERROR(VLOOKUP(C130,'2 出納簿(入力用)'!$C$5:$L$304,7,FALSE),"")</f>
        <v/>
      </c>
      <c r="E130" s="192" t="str">
        <f t="shared" si="11"/>
        <v/>
      </c>
      <c r="F130" s="193" t="str">
        <f t="shared" si="9"/>
        <v/>
      </c>
      <c r="G130" s="194" t="str">
        <f t="shared" si="10"/>
        <v/>
      </c>
    </row>
    <row r="131" spans="2:7" x14ac:dyDescent="0.4">
      <c r="B131" s="64">
        <v>25</v>
      </c>
      <c r="C131" s="171" t="str">
        <f t="shared" si="8"/>
        <v>25</v>
      </c>
      <c r="D131" s="192" t="str">
        <f>IFERROR(VLOOKUP(C131,'2 出納簿(入力用)'!$C$5:$L$304,7,FALSE),"")</f>
        <v/>
      </c>
      <c r="E131" s="192" t="str">
        <f t="shared" si="11"/>
        <v/>
      </c>
      <c r="F131" s="193" t="str">
        <f t="shared" si="9"/>
        <v/>
      </c>
      <c r="G131" s="194" t="str">
        <f t="shared" si="10"/>
        <v/>
      </c>
    </row>
    <row r="132" spans="2:7" x14ac:dyDescent="0.4">
      <c r="B132" s="64">
        <v>26</v>
      </c>
      <c r="C132" s="171" t="str">
        <f t="shared" si="8"/>
        <v>26</v>
      </c>
      <c r="D132" s="192" t="str">
        <f>IFERROR(VLOOKUP(C132,'2 出納簿(入力用)'!$C$5:$L$304,7,FALSE),"")</f>
        <v/>
      </c>
      <c r="E132" s="192" t="str">
        <f t="shared" si="11"/>
        <v/>
      </c>
      <c r="F132" s="193" t="str">
        <f t="shared" si="9"/>
        <v/>
      </c>
      <c r="G132" s="194" t="str">
        <f t="shared" si="10"/>
        <v/>
      </c>
    </row>
    <row r="133" spans="2:7" x14ac:dyDescent="0.4">
      <c r="B133" s="64">
        <v>27</v>
      </c>
      <c r="C133" s="171" t="str">
        <f t="shared" si="8"/>
        <v>27</v>
      </c>
      <c r="D133" s="192" t="str">
        <f>IFERROR(VLOOKUP(C133,'2 出納簿(入力用)'!$C$5:$L$304,7,FALSE),"")</f>
        <v/>
      </c>
      <c r="E133" s="192" t="str">
        <f t="shared" si="11"/>
        <v/>
      </c>
      <c r="F133" s="193" t="str">
        <f t="shared" si="9"/>
        <v/>
      </c>
      <c r="G133" s="194" t="str">
        <f t="shared" si="10"/>
        <v/>
      </c>
    </row>
    <row r="134" spans="2:7" x14ac:dyDescent="0.4">
      <c r="B134" s="64">
        <v>28</v>
      </c>
      <c r="C134" s="171" t="str">
        <f t="shared" si="8"/>
        <v>28</v>
      </c>
      <c r="D134" s="192" t="str">
        <f>IFERROR(VLOOKUP(C134,'2 出納簿(入力用)'!$C$5:$L$304,7,FALSE),"")</f>
        <v/>
      </c>
      <c r="E134" s="192" t="str">
        <f t="shared" si="11"/>
        <v/>
      </c>
      <c r="F134" s="193" t="str">
        <f t="shared" si="9"/>
        <v/>
      </c>
      <c r="G134" s="194" t="str">
        <f t="shared" si="10"/>
        <v/>
      </c>
    </row>
    <row r="135" spans="2:7" x14ac:dyDescent="0.4">
      <c r="B135" s="64">
        <v>29</v>
      </c>
      <c r="C135" s="171" t="str">
        <f t="shared" si="8"/>
        <v>29</v>
      </c>
      <c r="D135" s="192" t="str">
        <f>IFERROR(VLOOKUP(C135,'2 出納簿(入力用)'!$C$5:$L$304,7,FALSE),"")</f>
        <v/>
      </c>
      <c r="E135" s="192" t="str">
        <f t="shared" si="11"/>
        <v/>
      </c>
      <c r="F135" s="193" t="str">
        <f t="shared" si="9"/>
        <v/>
      </c>
      <c r="G135" s="194" t="str">
        <f t="shared" si="10"/>
        <v/>
      </c>
    </row>
    <row r="136" spans="2:7" x14ac:dyDescent="0.4">
      <c r="B136" s="64">
        <v>30</v>
      </c>
      <c r="C136" s="171" t="str">
        <f t="shared" si="8"/>
        <v>30</v>
      </c>
      <c r="D136" s="192" t="str">
        <f>IFERROR(VLOOKUP(C136,'2 出納簿(入力用)'!$C$5:$L$304,7,FALSE),"")</f>
        <v/>
      </c>
      <c r="E136" s="192" t="str">
        <f t="shared" si="11"/>
        <v/>
      </c>
      <c r="F136" s="193" t="str">
        <f t="shared" si="9"/>
        <v/>
      </c>
      <c r="G136" s="194" t="str">
        <f t="shared" si="10"/>
        <v/>
      </c>
    </row>
    <row r="137" spans="2:7" x14ac:dyDescent="0.4">
      <c r="B137" s="64">
        <v>31</v>
      </c>
      <c r="C137" s="171" t="str">
        <f t="shared" si="8"/>
        <v>31</v>
      </c>
      <c r="D137" s="192" t="str">
        <f>IFERROR(VLOOKUP(C137,'2 出納簿(入力用)'!$C$5:$L$304,7,FALSE),"")</f>
        <v/>
      </c>
      <c r="E137" s="192" t="str">
        <f t="shared" si="11"/>
        <v/>
      </c>
      <c r="F137" s="193" t="str">
        <f t="shared" si="9"/>
        <v/>
      </c>
      <c r="G137" s="194" t="str">
        <f t="shared" si="10"/>
        <v/>
      </c>
    </row>
    <row r="138" spans="2:7" x14ac:dyDescent="0.4">
      <c r="B138" s="64">
        <v>32</v>
      </c>
      <c r="C138" s="171" t="str">
        <f t="shared" si="8"/>
        <v>32</v>
      </c>
      <c r="D138" s="192" t="str">
        <f>IFERROR(VLOOKUP(C138,'2 出納簿(入力用)'!$C$5:$L$304,7,FALSE),"")</f>
        <v/>
      </c>
      <c r="E138" s="192" t="str">
        <f t="shared" si="11"/>
        <v/>
      </c>
      <c r="F138" s="193" t="str">
        <f t="shared" si="9"/>
        <v/>
      </c>
      <c r="G138" s="194" t="str">
        <f t="shared" si="10"/>
        <v/>
      </c>
    </row>
    <row r="139" spans="2:7" x14ac:dyDescent="0.4">
      <c r="B139" s="64">
        <v>33</v>
      </c>
      <c r="C139" s="171" t="str">
        <f t="shared" ref="C139:C170" si="12">CONCATENATE(B139,$H$4)</f>
        <v>33</v>
      </c>
      <c r="D139" s="192" t="str">
        <f>IFERROR(VLOOKUP(C139,'2 出納簿(入力用)'!$C$5:$L$304,7,FALSE),"")</f>
        <v/>
      </c>
      <c r="E139" s="192" t="str">
        <f t="shared" si="11"/>
        <v/>
      </c>
      <c r="F139" s="193" t="str">
        <f t="shared" si="9"/>
        <v/>
      </c>
      <c r="G139" s="194" t="str">
        <f t="shared" si="10"/>
        <v/>
      </c>
    </row>
    <row r="140" spans="2:7" x14ac:dyDescent="0.4">
      <c r="B140" s="64">
        <v>34</v>
      </c>
      <c r="C140" s="171" t="str">
        <f t="shared" si="12"/>
        <v>34</v>
      </c>
      <c r="D140" s="192" t="str">
        <f>IFERROR(VLOOKUP(C140,'2 出納簿(入力用)'!$C$5:$L$304,7,FALSE),"")</f>
        <v/>
      </c>
      <c r="E140" s="192" t="str">
        <f t="shared" si="11"/>
        <v/>
      </c>
      <c r="F140" s="193" t="str">
        <f t="shared" si="9"/>
        <v/>
      </c>
      <c r="G140" s="194" t="str">
        <f t="shared" si="10"/>
        <v/>
      </c>
    </row>
    <row r="141" spans="2:7" x14ac:dyDescent="0.4">
      <c r="B141" s="64">
        <v>35</v>
      </c>
      <c r="C141" s="171" t="str">
        <f t="shared" si="12"/>
        <v>35</v>
      </c>
      <c r="D141" s="192" t="str">
        <f>IFERROR(VLOOKUP(C141,'2 出納簿(入力用)'!$C$5:$L$304,7,FALSE),"")</f>
        <v/>
      </c>
      <c r="E141" s="192" t="str">
        <f t="shared" si="11"/>
        <v/>
      </c>
      <c r="F141" s="193" t="str">
        <f t="shared" si="9"/>
        <v/>
      </c>
      <c r="G141" s="194" t="str">
        <f t="shared" si="10"/>
        <v/>
      </c>
    </row>
    <row r="142" spans="2:7" x14ac:dyDescent="0.4">
      <c r="B142" s="64">
        <v>36</v>
      </c>
      <c r="C142" s="171" t="str">
        <f t="shared" si="12"/>
        <v>36</v>
      </c>
      <c r="D142" s="192" t="str">
        <f>IFERROR(VLOOKUP(C142,'2 出納簿(入力用)'!$C$5:$L$304,7,FALSE),"")</f>
        <v/>
      </c>
      <c r="E142" s="192" t="str">
        <f t="shared" si="11"/>
        <v/>
      </c>
      <c r="F142" s="193" t="str">
        <f t="shared" si="9"/>
        <v/>
      </c>
      <c r="G142" s="194" t="str">
        <f t="shared" si="10"/>
        <v/>
      </c>
    </row>
    <row r="143" spans="2:7" x14ac:dyDescent="0.4">
      <c r="B143" s="64">
        <v>37</v>
      </c>
      <c r="C143" s="171" t="str">
        <f t="shared" si="12"/>
        <v>37</v>
      </c>
      <c r="D143" s="192" t="str">
        <f>IFERROR(VLOOKUP(C143,'2 出納簿(入力用)'!$C$5:$L$304,7,FALSE),"")</f>
        <v/>
      </c>
      <c r="E143" s="192" t="str">
        <f t="shared" si="11"/>
        <v/>
      </c>
      <c r="F143" s="193" t="str">
        <f t="shared" si="9"/>
        <v/>
      </c>
      <c r="G143" s="194" t="str">
        <f t="shared" si="10"/>
        <v/>
      </c>
    </row>
    <row r="144" spans="2:7" x14ac:dyDescent="0.4">
      <c r="B144" s="64">
        <v>38</v>
      </c>
      <c r="C144" s="171" t="str">
        <f t="shared" si="12"/>
        <v>38</v>
      </c>
      <c r="D144" s="192" t="str">
        <f>IFERROR(VLOOKUP(C144,'2 出納簿(入力用)'!$C$5:$L$304,7,FALSE),"")</f>
        <v/>
      </c>
      <c r="E144" s="192" t="str">
        <f t="shared" si="11"/>
        <v/>
      </c>
      <c r="F144" s="193" t="str">
        <f t="shared" si="9"/>
        <v/>
      </c>
      <c r="G144" s="194" t="str">
        <f t="shared" si="10"/>
        <v/>
      </c>
    </row>
    <row r="145" spans="2:7" x14ac:dyDescent="0.4">
      <c r="B145" s="64">
        <v>39</v>
      </c>
      <c r="C145" s="171" t="str">
        <f t="shared" si="12"/>
        <v>39</v>
      </c>
      <c r="D145" s="192" t="str">
        <f>IFERROR(VLOOKUP(C145,'2 出納簿(入力用)'!$C$5:$L$304,7,FALSE),"")</f>
        <v/>
      </c>
      <c r="E145" s="192" t="str">
        <f t="shared" si="11"/>
        <v/>
      </c>
      <c r="F145" s="193" t="str">
        <f t="shared" si="9"/>
        <v/>
      </c>
      <c r="G145" s="194" t="str">
        <f t="shared" si="10"/>
        <v/>
      </c>
    </row>
    <row r="146" spans="2:7" x14ac:dyDescent="0.4">
      <c r="B146" s="64">
        <v>40</v>
      </c>
      <c r="C146" s="171" t="str">
        <f t="shared" si="12"/>
        <v>40</v>
      </c>
      <c r="D146" s="192" t="str">
        <f>IFERROR(VLOOKUP(C146,'2 出納簿(入力用)'!$C$5:$L$304,7,FALSE),"")</f>
        <v/>
      </c>
      <c r="E146" s="192" t="str">
        <f t="shared" si="11"/>
        <v/>
      </c>
      <c r="F146" s="193" t="str">
        <f t="shared" si="9"/>
        <v/>
      </c>
      <c r="G146" s="194" t="str">
        <f t="shared" si="10"/>
        <v/>
      </c>
    </row>
    <row r="147" spans="2:7" x14ac:dyDescent="0.4">
      <c r="B147" s="64">
        <v>41</v>
      </c>
      <c r="C147" s="171" t="str">
        <f t="shared" si="12"/>
        <v>41</v>
      </c>
      <c r="D147" s="192" t="str">
        <f>IFERROR(VLOOKUP(C147,'2 出納簿(入力用)'!$C$5:$L$304,7,FALSE),"")</f>
        <v/>
      </c>
      <c r="E147" s="192" t="str">
        <f t="shared" si="11"/>
        <v/>
      </c>
      <c r="F147" s="193" t="str">
        <f t="shared" si="9"/>
        <v/>
      </c>
      <c r="G147" s="194" t="str">
        <f t="shared" si="10"/>
        <v/>
      </c>
    </row>
    <row r="148" spans="2:7" x14ac:dyDescent="0.4">
      <c r="B148" s="64">
        <v>42</v>
      </c>
      <c r="C148" s="171" t="str">
        <f t="shared" si="12"/>
        <v>42</v>
      </c>
      <c r="D148" s="192" t="str">
        <f>IFERROR(VLOOKUP(C148,'2 出納簿(入力用)'!$C$5:$L$304,7,FALSE),"")</f>
        <v/>
      </c>
      <c r="E148" s="192" t="str">
        <f t="shared" si="11"/>
        <v/>
      </c>
      <c r="F148" s="193" t="str">
        <f t="shared" si="9"/>
        <v/>
      </c>
      <c r="G148" s="194" t="str">
        <f t="shared" si="10"/>
        <v/>
      </c>
    </row>
    <row r="149" spans="2:7" x14ac:dyDescent="0.4">
      <c r="B149" s="64">
        <v>43</v>
      </c>
      <c r="C149" s="171" t="str">
        <f t="shared" si="12"/>
        <v>43</v>
      </c>
      <c r="D149" s="192" t="str">
        <f>IFERROR(VLOOKUP(C149,'2 出納簿(入力用)'!$C$5:$L$304,7,FALSE),"")</f>
        <v/>
      </c>
      <c r="E149" s="192" t="str">
        <f t="shared" si="11"/>
        <v/>
      </c>
      <c r="F149" s="193" t="str">
        <f t="shared" si="9"/>
        <v/>
      </c>
      <c r="G149" s="194" t="str">
        <f t="shared" si="10"/>
        <v/>
      </c>
    </row>
    <row r="150" spans="2:7" x14ac:dyDescent="0.4">
      <c r="B150" s="64">
        <v>44</v>
      </c>
      <c r="C150" s="171" t="str">
        <f t="shared" si="12"/>
        <v>44</v>
      </c>
      <c r="D150" s="192" t="str">
        <f>IFERROR(VLOOKUP(C150,'2 出納簿(入力用)'!$C$5:$L$304,7,FALSE),"")</f>
        <v/>
      </c>
      <c r="E150" s="192" t="str">
        <f t="shared" si="11"/>
        <v/>
      </c>
      <c r="F150" s="193" t="str">
        <f t="shared" si="9"/>
        <v/>
      </c>
      <c r="G150" s="194" t="str">
        <f t="shared" si="10"/>
        <v/>
      </c>
    </row>
    <row r="151" spans="2:7" x14ac:dyDescent="0.4">
      <c r="B151" s="64">
        <v>45</v>
      </c>
      <c r="C151" s="171" t="str">
        <f t="shared" si="12"/>
        <v>45</v>
      </c>
      <c r="D151" s="192" t="str">
        <f>IFERROR(VLOOKUP(C151,'2 出納簿(入力用)'!$C$5:$L$304,7,FALSE),"")</f>
        <v/>
      </c>
      <c r="E151" s="192" t="str">
        <f t="shared" si="11"/>
        <v/>
      </c>
      <c r="F151" s="193" t="str">
        <f t="shared" si="9"/>
        <v/>
      </c>
      <c r="G151" s="194" t="str">
        <f t="shared" si="10"/>
        <v/>
      </c>
    </row>
    <row r="152" spans="2:7" x14ac:dyDescent="0.4">
      <c r="B152" s="64">
        <v>46</v>
      </c>
      <c r="C152" s="171" t="str">
        <f t="shared" si="12"/>
        <v>46</v>
      </c>
      <c r="D152" s="192" t="str">
        <f>IFERROR(VLOOKUP(C152,'2 出納簿(入力用)'!$C$5:$L$304,7,FALSE),"")</f>
        <v/>
      </c>
      <c r="E152" s="192" t="str">
        <f t="shared" si="11"/>
        <v/>
      </c>
      <c r="F152" s="193" t="str">
        <f t="shared" si="9"/>
        <v/>
      </c>
      <c r="G152" s="194" t="str">
        <f t="shared" si="10"/>
        <v/>
      </c>
    </row>
    <row r="153" spans="2:7" x14ac:dyDescent="0.4">
      <c r="B153" s="64">
        <v>47</v>
      </c>
      <c r="C153" s="171" t="str">
        <f t="shared" si="12"/>
        <v>47</v>
      </c>
      <c r="D153" s="192" t="str">
        <f>IFERROR(VLOOKUP(C153,'2 出納簿(入力用)'!$C$5:$L$304,7,FALSE),"")</f>
        <v/>
      </c>
      <c r="E153" s="192" t="str">
        <f t="shared" si="11"/>
        <v/>
      </c>
      <c r="F153" s="193" t="str">
        <f t="shared" si="9"/>
        <v/>
      </c>
      <c r="G153" s="194" t="str">
        <f t="shared" si="10"/>
        <v/>
      </c>
    </row>
    <row r="154" spans="2:7" x14ac:dyDescent="0.4">
      <c r="B154" s="64">
        <v>48</v>
      </c>
      <c r="C154" s="171" t="str">
        <f t="shared" si="12"/>
        <v>48</v>
      </c>
      <c r="D154" s="192" t="str">
        <f>IFERROR(VLOOKUP(C154,'2 出納簿(入力用)'!$C$5:$L$304,7,FALSE),"")</f>
        <v/>
      </c>
      <c r="E154" s="192" t="str">
        <f t="shared" si="11"/>
        <v/>
      </c>
      <c r="F154" s="193" t="str">
        <f t="shared" si="9"/>
        <v/>
      </c>
      <c r="G154" s="194" t="str">
        <f t="shared" si="10"/>
        <v/>
      </c>
    </row>
    <row r="155" spans="2:7" x14ac:dyDescent="0.4">
      <c r="B155" s="64">
        <v>49</v>
      </c>
      <c r="C155" s="171" t="str">
        <f t="shared" si="12"/>
        <v>49</v>
      </c>
      <c r="D155" s="192" t="str">
        <f>IFERROR(VLOOKUP(C155,'2 出納簿(入力用)'!$C$5:$L$304,7,FALSE),"")</f>
        <v/>
      </c>
      <c r="E155" s="192" t="str">
        <f t="shared" si="11"/>
        <v/>
      </c>
      <c r="F155" s="193" t="str">
        <f t="shared" si="9"/>
        <v/>
      </c>
      <c r="G155" s="194" t="str">
        <f t="shared" si="10"/>
        <v/>
      </c>
    </row>
    <row r="156" spans="2:7" x14ac:dyDescent="0.4">
      <c r="B156" s="64">
        <v>50</v>
      </c>
      <c r="C156" s="171" t="str">
        <f t="shared" si="12"/>
        <v>50</v>
      </c>
      <c r="D156" s="192" t="str">
        <f>IFERROR(VLOOKUP(C156,'2 出納簿(入力用)'!$C$5:$L$304,7,FALSE),"")</f>
        <v/>
      </c>
      <c r="E156" s="192" t="str">
        <f t="shared" si="11"/>
        <v/>
      </c>
      <c r="F156" s="193" t="str">
        <f t="shared" si="9"/>
        <v/>
      </c>
      <c r="G156" s="194" t="str">
        <f t="shared" si="10"/>
        <v/>
      </c>
    </row>
    <row r="157" spans="2:7" x14ac:dyDescent="0.4">
      <c r="B157" s="64">
        <v>51</v>
      </c>
      <c r="C157" s="171" t="str">
        <f t="shared" si="12"/>
        <v>51</v>
      </c>
      <c r="D157" s="192" t="str">
        <f>IFERROR(VLOOKUP(C157,'2 出納簿(入力用)'!$C$5:$L$304,7,FALSE),"")</f>
        <v/>
      </c>
      <c r="E157" s="192" t="str">
        <f t="shared" si="11"/>
        <v/>
      </c>
      <c r="F157" s="193" t="str">
        <f t="shared" si="9"/>
        <v/>
      </c>
      <c r="G157" s="194" t="str">
        <f t="shared" si="10"/>
        <v/>
      </c>
    </row>
    <row r="158" spans="2:7" x14ac:dyDescent="0.4">
      <c r="B158" s="64">
        <v>52</v>
      </c>
      <c r="C158" s="171" t="str">
        <f t="shared" si="12"/>
        <v>52</v>
      </c>
      <c r="D158" s="192" t="str">
        <f>IFERROR(VLOOKUP(C158,'2 出納簿(入力用)'!$C$5:$L$304,7,FALSE),"")</f>
        <v/>
      </c>
      <c r="E158" s="192" t="str">
        <f t="shared" si="11"/>
        <v/>
      </c>
      <c r="F158" s="193" t="str">
        <f t="shared" si="9"/>
        <v/>
      </c>
      <c r="G158" s="194" t="str">
        <f t="shared" si="10"/>
        <v/>
      </c>
    </row>
    <row r="159" spans="2:7" x14ac:dyDescent="0.4">
      <c r="B159" s="64">
        <v>53</v>
      </c>
      <c r="C159" s="171" t="str">
        <f t="shared" si="12"/>
        <v>53</v>
      </c>
      <c r="D159" s="192" t="str">
        <f>IFERROR(VLOOKUP(C159,'2 出納簿(入力用)'!$C$5:$L$304,7,FALSE),"")</f>
        <v/>
      </c>
      <c r="E159" s="192" t="str">
        <f t="shared" si="11"/>
        <v/>
      </c>
      <c r="F159" s="193" t="str">
        <f t="shared" si="9"/>
        <v/>
      </c>
      <c r="G159" s="194" t="str">
        <f t="shared" si="10"/>
        <v/>
      </c>
    </row>
    <row r="160" spans="2:7" x14ac:dyDescent="0.4">
      <c r="B160" s="64">
        <v>54</v>
      </c>
      <c r="C160" s="171" t="str">
        <f t="shared" si="12"/>
        <v>54</v>
      </c>
      <c r="D160" s="192" t="str">
        <f>IFERROR(VLOOKUP(C160,'2 出納簿(入力用)'!$C$5:$L$304,7,FALSE),"")</f>
        <v/>
      </c>
      <c r="E160" s="192" t="str">
        <f t="shared" si="11"/>
        <v/>
      </c>
      <c r="F160" s="193" t="str">
        <f t="shared" si="9"/>
        <v/>
      </c>
      <c r="G160" s="194" t="str">
        <f t="shared" si="10"/>
        <v/>
      </c>
    </row>
    <row r="161" spans="2:7" x14ac:dyDescent="0.4">
      <c r="B161" s="64">
        <v>55</v>
      </c>
      <c r="C161" s="171" t="str">
        <f t="shared" si="12"/>
        <v>55</v>
      </c>
      <c r="D161" s="192" t="str">
        <f>IFERROR(VLOOKUP(C161,'2 出納簿(入力用)'!$C$5:$L$304,7,FALSE),"")</f>
        <v/>
      </c>
      <c r="E161" s="192" t="str">
        <f t="shared" si="11"/>
        <v/>
      </c>
      <c r="F161" s="193" t="str">
        <f t="shared" si="9"/>
        <v/>
      </c>
      <c r="G161" s="194" t="str">
        <f t="shared" si="10"/>
        <v/>
      </c>
    </row>
    <row r="162" spans="2:7" x14ac:dyDescent="0.4">
      <c r="B162" s="64">
        <v>56</v>
      </c>
      <c r="C162" s="171" t="str">
        <f t="shared" si="12"/>
        <v>56</v>
      </c>
      <c r="D162" s="192" t="str">
        <f>IFERROR(VLOOKUP(C162,'2 出納簿(入力用)'!$C$5:$L$304,7,FALSE),"")</f>
        <v/>
      </c>
      <c r="E162" s="192" t="str">
        <f t="shared" si="11"/>
        <v/>
      </c>
      <c r="F162" s="193" t="str">
        <f t="shared" si="9"/>
        <v/>
      </c>
      <c r="G162" s="194" t="str">
        <f t="shared" si="10"/>
        <v/>
      </c>
    </row>
    <row r="163" spans="2:7" x14ac:dyDescent="0.4">
      <c r="B163" s="64">
        <v>57</v>
      </c>
      <c r="C163" s="171" t="str">
        <f t="shared" si="12"/>
        <v>57</v>
      </c>
      <c r="D163" s="192" t="str">
        <f>IFERROR(VLOOKUP(C163,'2 出納簿(入力用)'!$C$5:$L$304,7,FALSE),"")</f>
        <v/>
      </c>
      <c r="E163" s="192" t="str">
        <f t="shared" si="11"/>
        <v/>
      </c>
      <c r="F163" s="193" t="str">
        <f t="shared" si="9"/>
        <v/>
      </c>
      <c r="G163" s="194" t="str">
        <f t="shared" si="10"/>
        <v/>
      </c>
    </row>
    <row r="164" spans="2:7" x14ac:dyDescent="0.4">
      <c r="B164" s="64">
        <v>58</v>
      </c>
      <c r="C164" s="171" t="str">
        <f t="shared" si="12"/>
        <v>58</v>
      </c>
      <c r="D164" s="192" t="str">
        <f>IFERROR(VLOOKUP(C164,'2 出納簿(入力用)'!$C$5:$L$304,7,FALSE),"")</f>
        <v/>
      </c>
      <c r="E164" s="192" t="str">
        <f t="shared" si="11"/>
        <v/>
      </c>
      <c r="F164" s="193" t="str">
        <f t="shared" si="9"/>
        <v/>
      </c>
      <c r="G164" s="194" t="str">
        <f t="shared" si="10"/>
        <v/>
      </c>
    </row>
    <row r="165" spans="2:7" x14ac:dyDescent="0.4">
      <c r="B165" s="64">
        <v>59</v>
      </c>
      <c r="C165" s="171" t="str">
        <f t="shared" si="12"/>
        <v>59</v>
      </c>
      <c r="D165" s="192" t="str">
        <f>IFERROR(VLOOKUP(C165,'2 出納簿(入力用)'!$C$5:$L$304,7,FALSE),"")</f>
        <v/>
      </c>
      <c r="E165" s="192" t="str">
        <f t="shared" si="11"/>
        <v/>
      </c>
      <c r="F165" s="193" t="str">
        <f t="shared" si="9"/>
        <v/>
      </c>
      <c r="G165" s="194" t="str">
        <f t="shared" si="10"/>
        <v/>
      </c>
    </row>
    <row r="166" spans="2:7" x14ac:dyDescent="0.4">
      <c r="B166" s="64">
        <v>60</v>
      </c>
      <c r="C166" s="171" t="str">
        <f t="shared" si="12"/>
        <v>60</v>
      </c>
      <c r="D166" s="192" t="str">
        <f>IFERROR(VLOOKUP(C166,'2 出納簿(入力用)'!$C$5:$L$304,7,FALSE),"")</f>
        <v/>
      </c>
      <c r="E166" s="192" t="str">
        <f t="shared" si="11"/>
        <v/>
      </c>
      <c r="F166" s="193" t="str">
        <f t="shared" si="9"/>
        <v/>
      </c>
      <c r="G166" s="194" t="str">
        <f t="shared" si="10"/>
        <v/>
      </c>
    </row>
    <row r="167" spans="2:7" x14ac:dyDescent="0.4">
      <c r="B167" s="64">
        <v>61</v>
      </c>
      <c r="C167" s="171" t="str">
        <f t="shared" si="12"/>
        <v>61</v>
      </c>
      <c r="D167" s="192" t="str">
        <f>IFERROR(VLOOKUP(C167,'2 出納簿(入力用)'!$C$5:$L$304,7,FALSE),"")</f>
        <v/>
      </c>
      <c r="E167" s="192" t="str">
        <f t="shared" si="11"/>
        <v/>
      </c>
      <c r="F167" s="193" t="str">
        <f t="shared" si="9"/>
        <v/>
      </c>
      <c r="G167" s="194" t="str">
        <f t="shared" si="10"/>
        <v/>
      </c>
    </row>
    <row r="168" spans="2:7" x14ac:dyDescent="0.4">
      <c r="B168" s="64">
        <v>62</v>
      </c>
      <c r="C168" s="171" t="str">
        <f t="shared" si="12"/>
        <v>62</v>
      </c>
      <c r="D168" s="192" t="str">
        <f>IFERROR(VLOOKUP(C168,'2 出納簿(入力用)'!$C$5:$L$304,7,FALSE),"")</f>
        <v/>
      </c>
      <c r="E168" s="192" t="str">
        <f t="shared" si="11"/>
        <v/>
      </c>
      <c r="F168" s="193" t="str">
        <f t="shared" si="9"/>
        <v/>
      </c>
      <c r="G168" s="194" t="str">
        <f t="shared" si="10"/>
        <v/>
      </c>
    </row>
    <row r="169" spans="2:7" x14ac:dyDescent="0.4">
      <c r="B169" s="64">
        <v>63</v>
      </c>
      <c r="C169" s="171" t="str">
        <f t="shared" si="12"/>
        <v>63</v>
      </c>
      <c r="D169" s="192" t="str">
        <f>IFERROR(VLOOKUP(C169,'2 出納簿(入力用)'!$C$5:$L$304,7,FALSE),"")</f>
        <v/>
      </c>
      <c r="E169" s="192" t="str">
        <f t="shared" si="11"/>
        <v/>
      </c>
      <c r="F169" s="193" t="str">
        <f t="shared" si="9"/>
        <v/>
      </c>
      <c r="G169" s="194" t="str">
        <f t="shared" si="10"/>
        <v/>
      </c>
    </row>
    <row r="170" spans="2:7" x14ac:dyDescent="0.4">
      <c r="B170" s="64">
        <v>64</v>
      </c>
      <c r="C170" s="171" t="str">
        <f t="shared" si="12"/>
        <v>64</v>
      </c>
      <c r="D170" s="192" t="str">
        <f>IFERROR(VLOOKUP(C170,'2 出納簿(入力用)'!$C$5:$L$304,7,FALSE),"")</f>
        <v/>
      </c>
      <c r="E170" s="192" t="str">
        <f t="shared" si="11"/>
        <v/>
      </c>
      <c r="F170" s="193" t="str">
        <f t="shared" si="9"/>
        <v/>
      </c>
      <c r="G170" s="194" t="str">
        <f t="shared" si="10"/>
        <v/>
      </c>
    </row>
    <row r="171" spans="2:7" x14ac:dyDescent="0.4">
      <c r="B171" s="64">
        <v>65</v>
      </c>
      <c r="C171" s="171" t="str">
        <f t="shared" ref="C171:C202" si="13">CONCATENATE(B171,$H$4)</f>
        <v>65</v>
      </c>
      <c r="D171" s="192" t="str">
        <f>IFERROR(VLOOKUP(C171,'2 出納簿(入力用)'!$C$5:$L$304,7,FALSE),"")</f>
        <v/>
      </c>
      <c r="E171" s="192" t="str">
        <f t="shared" si="11"/>
        <v/>
      </c>
      <c r="F171" s="193" t="str">
        <f t="shared" si="9"/>
        <v/>
      </c>
      <c r="G171" s="194" t="str">
        <f t="shared" si="10"/>
        <v/>
      </c>
    </row>
    <row r="172" spans="2:7" x14ac:dyDescent="0.4">
      <c r="B172" s="64">
        <v>66</v>
      </c>
      <c r="C172" s="171" t="str">
        <f t="shared" si="13"/>
        <v>66</v>
      </c>
      <c r="D172" s="192" t="str">
        <f>IFERROR(VLOOKUP(C172,'2 出納簿(入力用)'!$C$5:$L$304,7,FALSE),"")</f>
        <v/>
      </c>
      <c r="E172" s="192" t="str">
        <f t="shared" si="11"/>
        <v/>
      </c>
      <c r="F172" s="193" t="str">
        <f t="shared" ref="F172:F206" si="14">IFERROR(IF(E172/$H$5&gt;1,"×",IF(E172/$H$5&gt;=0.8,"△","")),"")</f>
        <v/>
      </c>
      <c r="G172" s="194" t="str">
        <f t="shared" ref="G172:G206" si="15">IFERROR(IF(E172/$H$5&gt;1,$H$4&amp;"が予算額を超えました",IF(E172/$H$5&gt;=0.8,$H$4&amp;"の執行率が8割を超えました","")),"")</f>
        <v/>
      </c>
    </row>
    <row r="173" spans="2:7" x14ac:dyDescent="0.4">
      <c r="B173" s="64">
        <v>67</v>
      </c>
      <c r="C173" s="171" t="str">
        <f t="shared" si="13"/>
        <v>67</v>
      </c>
      <c r="D173" s="192" t="str">
        <f>IFERROR(VLOOKUP(C173,'2 出納簿(入力用)'!$C$5:$L$304,7,FALSE),"")</f>
        <v/>
      </c>
      <c r="E173" s="192" t="str">
        <f t="shared" ref="E173:E206" si="16">IFERROR(E172+D173,"")</f>
        <v/>
      </c>
      <c r="F173" s="193" t="str">
        <f t="shared" si="14"/>
        <v/>
      </c>
      <c r="G173" s="194" t="str">
        <f t="shared" si="15"/>
        <v/>
      </c>
    </row>
    <row r="174" spans="2:7" x14ac:dyDescent="0.4">
      <c r="B174" s="64">
        <v>68</v>
      </c>
      <c r="C174" s="171" t="str">
        <f t="shared" si="13"/>
        <v>68</v>
      </c>
      <c r="D174" s="192" t="str">
        <f>IFERROR(VLOOKUP(C174,'2 出納簿(入力用)'!$C$5:$L$304,7,FALSE),"")</f>
        <v/>
      </c>
      <c r="E174" s="192" t="str">
        <f t="shared" si="16"/>
        <v/>
      </c>
      <c r="F174" s="193" t="str">
        <f t="shared" si="14"/>
        <v/>
      </c>
      <c r="G174" s="194" t="str">
        <f t="shared" si="15"/>
        <v/>
      </c>
    </row>
    <row r="175" spans="2:7" x14ac:dyDescent="0.4">
      <c r="B175" s="64">
        <v>69</v>
      </c>
      <c r="C175" s="171" t="str">
        <f t="shared" si="13"/>
        <v>69</v>
      </c>
      <c r="D175" s="192" t="str">
        <f>IFERROR(VLOOKUP(C175,'2 出納簿(入力用)'!$C$5:$L$304,7,FALSE),"")</f>
        <v/>
      </c>
      <c r="E175" s="192" t="str">
        <f t="shared" si="16"/>
        <v/>
      </c>
      <c r="F175" s="193" t="str">
        <f t="shared" si="14"/>
        <v/>
      </c>
      <c r="G175" s="194" t="str">
        <f t="shared" si="15"/>
        <v/>
      </c>
    </row>
    <row r="176" spans="2:7" x14ac:dyDescent="0.4">
      <c r="B176" s="64">
        <v>70</v>
      </c>
      <c r="C176" s="171" t="str">
        <f t="shared" si="13"/>
        <v>70</v>
      </c>
      <c r="D176" s="192" t="str">
        <f>IFERROR(VLOOKUP(C176,'2 出納簿(入力用)'!$C$5:$L$304,7,FALSE),"")</f>
        <v/>
      </c>
      <c r="E176" s="192" t="str">
        <f t="shared" si="16"/>
        <v/>
      </c>
      <c r="F176" s="193" t="str">
        <f t="shared" si="14"/>
        <v/>
      </c>
      <c r="G176" s="194" t="str">
        <f t="shared" si="15"/>
        <v/>
      </c>
    </row>
    <row r="177" spans="2:7" x14ac:dyDescent="0.4">
      <c r="B177" s="64">
        <v>71</v>
      </c>
      <c r="C177" s="171" t="str">
        <f t="shared" si="13"/>
        <v>71</v>
      </c>
      <c r="D177" s="192" t="str">
        <f>IFERROR(VLOOKUP(C177,'2 出納簿(入力用)'!$C$5:$L$304,7,FALSE),"")</f>
        <v/>
      </c>
      <c r="E177" s="192" t="str">
        <f t="shared" si="16"/>
        <v/>
      </c>
      <c r="F177" s="193" t="str">
        <f t="shared" si="14"/>
        <v/>
      </c>
      <c r="G177" s="194" t="str">
        <f t="shared" si="15"/>
        <v/>
      </c>
    </row>
    <row r="178" spans="2:7" x14ac:dyDescent="0.4">
      <c r="B178" s="64">
        <v>72</v>
      </c>
      <c r="C178" s="171" t="str">
        <f t="shared" si="13"/>
        <v>72</v>
      </c>
      <c r="D178" s="192" t="str">
        <f>IFERROR(VLOOKUP(C178,'2 出納簿(入力用)'!$C$5:$L$304,7,FALSE),"")</f>
        <v/>
      </c>
      <c r="E178" s="192" t="str">
        <f t="shared" si="16"/>
        <v/>
      </c>
      <c r="F178" s="193" t="str">
        <f t="shared" si="14"/>
        <v/>
      </c>
      <c r="G178" s="194" t="str">
        <f t="shared" si="15"/>
        <v/>
      </c>
    </row>
    <row r="179" spans="2:7" x14ac:dyDescent="0.4">
      <c r="B179" s="64">
        <v>73</v>
      </c>
      <c r="C179" s="171" t="str">
        <f t="shared" si="13"/>
        <v>73</v>
      </c>
      <c r="D179" s="192" t="str">
        <f>IFERROR(VLOOKUP(C179,'2 出納簿(入力用)'!$C$5:$L$304,7,FALSE),"")</f>
        <v/>
      </c>
      <c r="E179" s="192" t="str">
        <f t="shared" si="16"/>
        <v/>
      </c>
      <c r="F179" s="193" t="str">
        <f t="shared" si="14"/>
        <v/>
      </c>
      <c r="G179" s="194" t="str">
        <f t="shared" si="15"/>
        <v/>
      </c>
    </row>
    <row r="180" spans="2:7" x14ac:dyDescent="0.4">
      <c r="B180" s="64">
        <v>74</v>
      </c>
      <c r="C180" s="171" t="str">
        <f t="shared" si="13"/>
        <v>74</v>
      </c>
      <c r="D180" s="192" t="str">
        <f>IFERROR(VLOOKUP(C180,'2 出納簿(入力用)'!$C$5:$L$304,7,FALSE),"")</f>
        <v/>
      </c>
      <c r="E180" s="192" t="str">
        <f t="shared" si="16"/>
        <v/>
      </c>
      <c r="F180" s="193" t="str">
        <f t="shared" si="14"/>
        <v/>
      </c>
      <c r="G180" s="194" t="str">
        <f t="shared" si="15"/>
        <v/>
      </c>
    </row>
    <row r="181" spans="2:7" x14ac:dyDescent="0.4">
      <c r="B181" s="64">
        <v>75</v>
      </c>
      <c r="C181" s="171" t="str">
        <f t="shared" si="13"/>
        <v>75</v>
      </c>
      <c r="D181" s="192" t="str">
        <f>IFERROR(VLOOKUP(C181,'2 出納簿(入力用)'!$C$5:$L$304,7,FALSE),"")</f>
        <v/>
      </c>
      <c r="E181" s="192" t="str">
        <f t="shared" si="16"/>
        <v/>
      </c>
      <c r="F181" s="193" t="str">
        <f t="shared" si="14"/>
        <v/>
      </c>
      <c r="G181" s="194" t="str">
        <f t="shared" si="15"/>
        <v/>
      </c>
    </row>
    <row r="182" spans="2:7" x14ac:dyDescent="0.4">
      <c r="B182" s="64">
        <v>76</v>
      </c>
      <c r="C182" s="171" t="str">
        <f t="shared" si="13"/>
        <v>76</v>
      </c>
      <c r="D182" s="192" t="str">
        <f>IFERROR(VLOOKUP(C182,'2 出納簿(入力用)'!$C$5:$L$304,7,FALSE),"")</f>
        <v/>
      </c>
      <c r="E182" s="192" t="str">
        <f t="shared" si="16"/>
        <v/>
      </c>
      <c r="F182" s="193" t="str">
        <f t="shared" si="14"/>
        <v/>
      </c>
      <c r="G182" s="194" t="str">
        <f t="shared" si="15"/>
        <v/>
      </c>
    </row>
    <row r="183" spans="2:7" x14ac:dyDescent="0.4">
      <c r="B183" s="64">
        <v>77</v>
      </c>
      <c r="C183" s="171" t="str">
        <f t="shared" si="13"/>
        <v>77</v>
      </c>
      <c r="D183" s="192" t="str">
        <f>IFERROR(VLOOKUP(C183,'2 出納簿(入力用)'!$C$5:$L$304,7,FALSE),"")</f>
        <v/>
      </c>
      <c r="E183" s="192" t="str">
        <f t="shared" si="16"/>
        <v/>
      </c>
      <c r="F183" s="193" t="str">
        <f t="shared" si="14"/>
        <v/>
      </c>
      <c r="G183" s="194" t="str">
        <f t="shared" si="15"/>
        <v/>
      </c>
    </row>
    <row r="184" spans="2:7" x14ac:dyDescent="0.4">
      <c r="B184" s="64">
        <v>78</v>
      </c>
      <c r="C184" s="171" t="str">
        <f t="shared" si="13"/>
        <v>78</v>
      </c>
      <c r="D184" s="192" t="str">
        <f>IFERROR(VLOOKUP(C184,'2 出納簿(入力用)'!$C$5:$L$304,7,FALSE),"")</f>
        <v/>
      </c>
      <c r="E184" s="192" t="str">
        <f t="shared" si="16"/>
        <v/>
      </c>
      <c r="F184" s="193" t="str">
        <f t="shared" si="14"/>
        <v/>
      </c>
      <c r="G184" s="194" t="str">
        <f t="shared" si="15"/>
        <v/>
      </c>
    </row>
    <row r="185" spans="2:7" x14ac:dyDescent="0.4">
      <c r="B185" s="64">
        <v>79</v>
      </c>
      <c r="C185" s="171" t="str">
        <f t="shared" si="13"/>
        <v>79</v>
      </c>
      <c r="D185" s="192" t="str">
        <f>IFERROR(VLOOKUP(C185,'2 出納簿(入力用)'!$C$5:$L$304,7,FALSE),"")</f>
        <v/>
      </c>
      <c r="E185" s="192" t="str">
        <f t="shared" si="16"/>
        <v/>
      </c>
      <c r="F185" s="193" t="str">
        <f t="shared" si="14"/>
        <v/>
      </c>
      <c r="G185" s="194" t="str">
        <f t="shared" si="15"/>
        <v/>
      </c>
    </row>
    <row r="186" spans="2:7" x14ac:dyDescent="0.4">
      <c r="B186" s="64">
        <v>80</v>
      </c>
      <c r="C186" s="171" t="str">
        <f t="shared" si="13"/>
        <v>80</v>
      </c>
      <c r="D186" s="192" t="str">
        <f>IFERROR(VLOOKUP(C186,'2 出納簿(入力用)'!$C$5:$L$304,7,FALSE),"")</f>
        <v/>
      </c>
      <c r="E186" s="192" t="str">
        <f t="shared" si="16"/>
        <v/>
      </c>
      <c r="F186" s="193" t="str">
        <f t="shared" si="14"/>
        <v/>
      </c>
      <c r="G186" s="194" t="str">
        <f t="shared" si="15"/>
        <v/>
      </c>
    </row>
    <row r="187" spans="2:7" x14ac:dyDescent="0.4">
      <c r="B187" s="64">
        <v>81</v>
      </c>
      <c r="C187" s="171" t="str">
        <f t="shared" si="13"/>
        <v>81</v>
      </c>
      <c r="D187" s="192" t="str">
        <f>IFERROR(VLOOKUP(C187,'2 出納簿(入力用)'!$C$5:$L$304,7,FALSE),"")</f>
        <v/>
      </c>
      <c r="E187" s="192" t="str">
        <f t="shared" si="16"/>
        <v/>
      </c>
      <c r="F187" s="193" t="str">
        <f t="shared" si="14"/>
        <v/>
      </c>
      <c r="G187" s="194" t="str">
        <f t="shared" si="15"/>
        <v/>
      </c>
    </row>
    <row r="188" spans="2:7" x14ac:dyDescent="0.4">
      <c r="B188" s="64">
        <v>82</v>
      </c>
      <c r="C188" s="171" t="str">
        <f t="shared" si="13"/>
        <v>82</v>
      </c>
      <c r="D188" s="192" t="str">
        <f>IFERROR(VLOOKUP(C188,'2 出納簿(入力用)'!$C$5:$L$304,7,FALSE),"")</f>
        <v/>
      </c>
      <c r="E188" s="192" t="str">
        <f t="shared" si="16"/>
        <v/>
      </c>
      <c r="F188" s="193" t="str">
        <f t="shared" si="14"/>
        <v/>
      </c>
      <c r="G188" s="194" t="str">
        <f t="shared" si="15"/>
        <v/>
      </c>
    </row>
    <row r="189" spans="2:7" x14ac:dyDescent="0.4">
      <c r="B189" s="64">
        <v>83</v>
      </c>
      <c r="C189" s="171" t="str">
        <f t="shared" si="13"/>
        <v>83</v>
      </c>
      <c r="D189" s="192" t="str">
        <f>IFERROR(VLOOKUP(C189,'2 出納簿(入力用)'!$C$5:$L$304,7,FALSE),"")</f>
        <v/>
      </c>
      <c r="E189" s="192" t="str">
        <f t="shared" si="16"/>
        <v/>
      </c>
      <c r="F189" s="193" t="str">
        <f t="shared" si="14"/>
        <v/>
      </c>
      <c r="G189" s="194" t="str">
        <f t="shared" si="15"/>
        <v/>
      </c>
    </row>
    <row r="190" spans="2:7" x14ac:dyDescent="0.4">
      <c r="B190" s="64">
        <v>84</v>
      </c>
      <c r="C190" s="171" t="str">
        <f t="shared" si="13"/>
        <v>84</v>
      </c>
      <c r="D190" s="192" t="str">
        <f>IFERROR(VLOOKUP(C190,'2 出納簿(入力用)'!$C$5:$L$304,7,FALSE),"")</f>
        <v/>
      </c>
      <c r="E190" s="192" t="str">
        <f t="shared" si="16"/>
        <v/>
      </c>
      <c r="F190" s="193" t="str">
        <f t="shared" si="14"/>
        <v/>
      </c>
      <c r="G190" s="194" t="str">
        <f t="shared" si="15"/>
        <v/>
      </c>
    </row>
    <row r="191" spans="2:7" x14ac:dyDescent="0.4">
      <c r="B191" s="64">
        <v>85</v>
      </c>
      <c r="C191" s="171" t="str">
        <f t="shared" si="13"/>
        <v>85</v>
      </c>
      <c r="D191" s="192" t="str">
        <f>IFERROR(VLOOKUP(C191,'2 出納簿(入力用)'!$C$5:$L$304,7,FALSE),"")</f>
        <v/>
      </c>
      <c r="E191" s="192" t="str">
        <f t="shared" si="16"/>
        <v/>
      </c>
      <c r="F191" s="193" t="str">
        <f t="shared" si="14"/>
        <v/>
      </c>
      <c r="G191" s="194" t="str">
        <f t="shared" si="15"/>
        <v/>
      </c>
    </row>
    <row r="192" spans="2:7" x14ac:dyDescent="0.4">
      <c r="B192" s="64">
        <v>86</v>
      </c>
      <c r="C192" s="171" t="str">
        <f t="shared" si="13"/>
        <v>86</v>
      </c>
      <c r="D192" s="192" t="str">
        <f>IFERROR(VLOOKUP(C192,'2 出納簿(入力用)'!$C$5:$L$304,7,FALSE),"")</f>
        <v/>
      </c>
      <c r="E192" s="192" t="str">
        <f t="shared" si="16"/>
        <v/>
      </c>
      <c r="F192" s="193" t="str">
        <f t="shared" si="14"/>
        <v/>
      </c>
      <c r="G192" s="194" t="str">
        <f t="shared" si="15"/>
        <v/>
      </c>
    </row>
    <row r="193" spans="2:7" x14ac:dyDescent="0.4">
      <c r="B193" s="64">
        <v>87</v>
      </c>
      <c r="C193" s="171" t="str">
        <f t="shared" si="13"/>
        <v>87</v>
      </c>
      <c r="D193" s="192" t="str">
        <f>IFERROR(VLOOKUP(C193,'2 出納簿(入力用)'!$C$5:$L$304,7,FALSE),"")</f>
        <v/>
      </c>
      <c r="E193" s="192" t="str">
        <f t="shared" si="16"/>
        <v/>
      </c>
      <c r="F193" s="193" t="str">
        <f t="shared" si="14"/>
        <v/>
      </c>
      <c r="G193" s="194" t="str">
        <f t="shared" si="15"/>
        <v/>
      </c>
    </row>
    <row r="194" spans="2:7" x14ac:dyDescent="0.4">
      <c r="B194" s="64">
        <v>88</v>
      </c>
      <c r="C194" s="171" t="str">
        <f t="shared" si="13"/>
        <v>88</v>
      </c>
      <c r="D194" s="192" t="str">
        <f>IFERROR(VLOOKUP(C194,'2 出納簿(入力用)'!$C$5:$L$304,7,FALSE),"")</f>
        <v/>
      </c>
      <c r="E194" s="192" t="str">
        <f t="shared" si="16"/>
        <v/>
      </c>
      <c r="F194" s="193" t="str">
        <f t="shared" si="14"/>
        <v/>
      </c>
      <c r="G194" s="194" t="str">
        <f t="shared" si="15"/>
        <v/>
      </c>
    </row>
    <row r="195" spans="2:7" x14ac:dyDescent="0.4">
      <c r="B195" s="64">
        <v>89</v>
      </c>
      <c r="C195" s="171" t="str">
        <f t="shared" si="13"/>
        <v>89</v>
      </c>
      <c r="D195" s="192" t="str">
        <f>IFERROR(VLOOKUP(C195,'2 出納簿(入力用)'!$C$5:$L$304,7,FALSE),"")</f>
        <v/>
      </c>
      <c r="E195" s="192" t="str">
        <f t="shared" si="16"/>
        <v/>
      </c>
      <c r="F195" s="193" t="str">
        <f t="shared" si="14"/>
        <v/>
      </c>
      <c r="G195" s="194" t="str">
        <f t="shared" si="15"/>
        <v/>
      </c>
    </row>
    <row r="196" spans="2:7" x14ac:dyDescent="0.4">
      <c r="B196" s="64">
        <v>90</v>
      </c>
      <c r="C196" s="171" t="str">
        <f t="shared" si="13"/>
        <v>90</v>
      </c>
      <c r="D196" s="192" t="str">
        <f>IFERROR(VLOOKUP(C196,'2 出納簿(入力用)'!$C$5:$L$304,7,FALSE),"")</f>
        <v/>
      </c>
      <c r="E196" s="192" t="str">
        <f t="shared" si="16"/>
        <v/>
      </c>
      <c r="F196" s="193" t="str">
        <f t="shared" si="14"/>
        <v/>
      </c>
      <c r="G196" s="194" t="str">
        <f t="shared" si="15"/>
        <v/>
      </c>
    </row>
    <row r="197" spans="2:7" x14ac:dyDescent="0.4">
      <c r="B197" s="64">
        <v>91</v>
      </c>
      <c r="C197" s="171" t="str">
        <f t="shared" si="13"/>
        <v>91</v>
      </c>
      <c r="D197" s="192" t="str">
        <f>IFERROR(VLOOKUP(C197,'2 出納簿(入力用)'!$C$5:$L$304,7,FALSE),"")</f>
        <v/>
      </c>
      <c r="E197" s="192" t="str">
        <f t="shared" si="16"/>
        <v/>
      </c>
      <c r="F197" s="193" t="str">
        <f t="shared" si="14"/>
        <v/>
      </c>
      <c r="G197" s="194" t="str">
        <f t="shared" si="15"/>
        <v/>
      </c>
    </row>
    <row r="198" spans="2:7" x14ac:dyDescent="0.4">
      <c r="B198" s="64">
        <v>92</v>
      </c>
      <c r="C198" s="171" t="str">
        <f t="shared" si="13"/>
        <v>92</v>
      </c>
      <c r="D198" s="192" t="str">
        <f>IFERROR(VLOOKUP(C198,'2 出納簿(入力用)'!$C$5:$L$304,7,FALSE),"")</f>
        <v/>
      </c>
      <c r="E198" s="192" t="str">
        <f t="shared" si="16"/>
        <v/>
      </c>
      <c r="F198" s="193" t="str">
        <f t="shared" si="14"/>
        <v/>
      </c>
      <c r="G198" s="194" t="str">
        <f t="shared" si="15"/>
        <v/>
      </c>
    </row>
    <row r="199" spans="2:7" x14ac:dyDescent="0.4">
      <c r="B199" s="64">
        <v>93</v>
      </c>
      <c r="C199" s="171" t="str">
        <f t="shared" si="13"/>
        <v>93</v>
      </c>
      <c r="D199" s="192" t="str">
        <f>IFERROR(VLOOKUP(C199,'2 出納簿(入力用)'!$C$5:$L$304,7,FALSE),"")</f>
        <v/>
      </c>
      <c r="E199" s="192" t="str">
        <f t="shared" si="16"/>
        <v/>
      </c>
      <c r="F199" s="193" t="str">
        <f t="shared" si="14"/>
        <v/>
      </c>
      <c r="G199" s="194" t="str">
        <f t="shared" si="15"/>
        <v/>
      </c>
    </row>
    <row r="200" spans="2:7" x14ac:dyDescent="0.4">
      <c r="B200" s="64">
        <v>94</v>
      </c>
      <c r="C200" s="171" t="str">
        <f t="shared" si="13"/>
        <v>94</v>
      </c>
      <c r="D200" s="192" t="str">
        <f>IFERROR(VLOOKUP(C200,'2 出納簿(入力用)'!$C$5:$L$304,7,FALSE),"")</f>
        <v/>
      </c>
      <c r="E200" s="192" t="str">
        <f t="shared" si="16"/>
        <v/>
      </c>
      <c r="F200" s="193" t="str">
        <f t="shared" si="14"/>
        <v/>
      </c>
      <c r="G200" s="194" t="str">
        <f t="shared" si="15"/>
        <v/>
      </c>
    </row>
    <row r="201" spans="2:7" x14ac:dyDescent="0.4">
      <c r="B201" s="64">
        <v>95</v>
      </c>
      <c r="C201" s="171" t="str">
        <f t="shared" si="13"/>
        <v>95</v>
      </c>
      <c r="D201" s="192" t="str">
        <f>IFERROR(VLOOKUP(C201,'2 出納簿(入力用)'!$C$5:$L$304,7,FALSE),"")</f>
        <v/>
      </c>
      <c r="E201" s="192" t="str">
        <f t="shared" si="16"/>
        <v/>
      </c>
      <c r="F201" s="193" t="str">
        <f t="shared" si="14"/>
        <v/>
      </c>
      <c r="G201" s="194" t="str">
        <f t="shared" si="15"/>
        <v/>
      </c>
    </row>
    <row r="202" spans="2:7" x14ac:dyDescent="0.4">
      <c r="B202" s="64">
        <v>96</v>
      </c>
      <c r="C202" s="171" t="str">
        <f t="shared" si="13"/>
        <v>96</v>
      </c>
      <c r="D202" s="192" t="str">
        <f>IFERROR(VLOOKUP(C202,'2 出納簿(入力用)'!$C$5:$L$304,7,FALSE),"")</f>
        <v/>
      </c>
      <c r="E202" s="192" t="str">
        <f t="shared" si="16"/>
        <v/>
      </c>
      <c r="F202" s="193" t="str">
        <f t="shared" si="14"/>
        <v/>
      </c>
      <c r="G202" s="194" t="str">
        <f t="shared" si="15"/>
        <v/>
      </c>
    </row>
    <row r="203" spans="2:7" x14ac:dyDescent="0.4">
      <c r="B203" s="64">
        <v>97</v>
      </c>
      <c r="C203" s="171" t="str">
        <f t="shared" ref="C203:C206" si="17">CONCATENATE(B203,$H$4)</f>
        <v>97</v>
      </c>
      <c r="D203" s="192" t="str">
        <f>IFERROR(VLOOKUP(C203,'2 出納簿(入力用)'!$C$5:$L$304,7,FALSE),"")</f>
        <v/>
      </c>
      <c r="E203" s="192" t="str">
        <f t="shared" si="16"/>
        <v/>
      </c>
      <c r="F203" s="193" t="str">
        <f t="shared" si="14"/>
        <v/>
      </c>
      <c r="G203" s="194" t="str">
        <f t="shared" si="15"/>
        <v/>
      </c>
    </row>
    <row r="204" spans="2:7" x14ac:dyDescent="0.4">
      <c r="B204" s="64">
        <v>98</v>
      </c>
      <c r="C204" s="171" t="str">
        <f t="shared" si="17"/>
        <v>98</v>
      </c>
      <c r="D204" s="192" t="str">
        <f>IFERROR(VLOOKUP(C204,'2 出納簿(入力用)'!$C$5:$L$304,7,FALSE),"")</f>
        <v/>
      </c>
      <c r="E204" s="192" t="str">
        <f t="shared" si="16"/>
        <v/>
      </c>
      <c r="F204" s="193" t="str">
        <f t="shared" si="14"/>
        <v/>
      </c>
      <c r="G204" s="194" t="str">
        <f t="shared" si="15"/>
        <v/>
      </c>
    </row>
    <row r="205" spans="2:7" x14ac:dyDescent="0.4">
      <c r="B205" s="64">
        <v>99</v>
      </c>
      <c r="C205" s="171" t="str">
        <f t="shared" si="17"/>
        <v>99</v>
      </c>
      <c r="D205" s="192" t="str">
        <f>IFERROR(VLOOKUP(C205,'2 出納簿(入力用)'!$C$5:$L$304,7,FALSE),"")</f>
        <v/>
      </c>
      <c r="E205" s="192" t="str">
        <f t="shared" si="16"/>
        <v/>
      </c>
      <c r="F205" s="193" t="str">
        <f t="shared" si="14"/>
        <v/>
      </c>
      <c r="G205" s="194" t="str">
        <f t="shared" si="15"/>
        <v/>
      </c>
    </row>
    <row r="206" spans="2:7" ht="15" thickBot="1" x14ac:dyDescent="0.45">
      <c r="B206" s="65">
        <v>100</v>
      </c>
      <c r="C206" s="172" t="str">
        <f t="shared" si="17"/>
        <v>100</v>
      </c>
      <c r="D206" s="195" t="str">
        <f>IFERROR(VLOOKUP(C206,'2 出納簿(入力用)'!$C$5:$L$304,7,FALSE),"")</f>
        <v/>
      </c>
      <c r="E206" s="195" t="str">
        <f t="shared" si="16"/>
        <v/>
      </c>
      <c r="F206" s="196" t="str">
        <f t="shared" si="14"/>
        <v/>
      </c>
      <c r="G206" s="197" t="str">
        <f t="shared" si="15"/>
        <v/>
      </c>
    </row>
    <row r="207" spans="2:7" ht="15" thickTop="1" x14ac:dyDescent="0.4">
      <c r="B207" s="198">
        <v>1</v>
      </c>
      <c r="C207" s="175" t="str">
        <f t="shared" ref="C207:C238" si="18">CONCATENATE(B207,$I$4)</f>
        <v>1</v>
      </c>
      <c r="D207" s="176" t="str">
        <f>IFERROR(VLOOKUP(C207,'2 出納簿(入力用)'!$C$5:$L$304,7,FALSE),"")</f>
        <v/>
      </c>
      <c r="E207" s="176" t="str">
        <f>D207</f>
        <v/>
      </c>
      <c r="F207" s="199" t="str">
        <f>IFERROR(IF(E207/$I$5&gt;1,"×",IF(E207/$I$5&gt;=0.8,"△","")),"")</f>
        <v/>
      </c>
      <c r="G207" s="200" t="str">
        <f>IFERROR(IF(E207/$I$5&gt;1,$I$4&amp;"が予算額を超えました",IF(E207/$I$5&gt;=0.8,$I$4&amp;"の執行率が8割を超えました","")),"")</f>
        <v/>
      </c>
    </row>
    <row r="208" spans="2:7" x14ac:dyDescent="0.4">
      <c r="B208" s="10">
        <v>2</v>
      </c>
      <c r="C208" s="134" t="str">
        <f t="shared" si="18"/>
        <v>2</v>
      </c>
      <c r="D208" s="185" t="str">
        <f>IFERROR(VLOOKUP(C208,'2 出納簿(入力用)'!$C$5:$L$304,7,FALSE),"")</f>
        <v/>
      </c>
      <c r="E208" s="185" t="str">
        <f>IFERROR(E207+D208,"")</f>
        <v/>
      </c>
      <c r="F208" s="201" t="str">
        <f t="shared" ref="F208:F271" si="19">IFERROR(IF(E208/$I$5&gt;1,"×",IF(E208/$I$5&gt;=0.8,"△","")),"")</f>
        <v/>
      </c>
      <c r="G208" s="202" t="str">
        <f t="shared" ref="G208:G271" si="20">IFERROR(IF(E208/$I$5&gt;1,$I$4&amp;"が予算額を超えました",IF(E208/$I$5&gt;=0.8,$I$4&amp;"の執行率が8割を超えました","")),"")</f>
        <v/>
      </c>
    </row>
    <row r="209" spans="2:7" x14ac:dyDescent="0.4">
      <c r="B209" s="10">
        <v>3</v>
      </c>
      <c r="C209" s="134" t="str">
        <f t="shared" si="18"/>
        <v>3</v>
      </c>
      <c r="D209" s="185" t="str">
        <f>IFERROR(VLOOKUP(C209,'2 出納簿(入力用)'!$C$5:$L$304,7,FALSE),"")</f>
        <v/>
      </c>
      <c r="E209" s="185" t="str">
        <f t="shared" ref="E209:E272" si="21">IFERROR(E208+D209,"")</f>
        <v/>
      </c>
      <c r="F209" s="201" t="str">
        <f t="shared" si="19"/>
        <v/>
      </c>
      <c r="G209" s="202" t="str">
        <f t="shared" si="20"/>
        <v/>
      </c>
    </row>
    <row r="210" spans="2:7" x14ac:dyDescent="0.4">
      <c r="B210" s="10">
        <v>4</v>
      </c>
      <c r="C210" s="134" t="str">
        <f t="shared" si="18"/>
        <v>4</v>
      </c>
      <c r="D210" s="185" t="str">
        <f>IFERROR(VLOOKUP(C210,'2 出納簿(入力用)'!$C$5:$L$304,7,FALSE),"")</f>
        <v/>
      </c>
      <c r="E210" s="185" t="str">
        <f t="shared" si="21"/>
        <v/>
      </c>
      <c r="F210" s="201" t="str">
        <f t="shared" si="19"/>
        <v/>
      </c>
      <c r="G210" s="202" t="str">
        <f t="shared" si="20"/>
        <v/>
      </c>
    </row>
    <row r="211" spans="2:7" x14ac:dyDescent="0.4">
      <c r="B211" s="10">
        <v>5</v>
      </c>
      <c r="C211" s="134" t="str">
        <f t="shared" si="18"/>
        <v>5</v>
      </c>
      <c r="D211" s="185" t="str">
        <f>IFERROR(VLOOKUP(C211,'2 出納簿(入力用)'!$C$5:$L$304,7,FALSE),"")</f>
        <v/>
      </c>
      <c r="E211" s="185" t="str">
        <f t="shared" si="21"/>
        <v/>
      </c>
      <c r="F211" s="201" t="str">
        <f t="shared" si="19"/>
        <v/>
      </c>
      <c r="G211" s="202" t="str">
        <f t="shared" si="20"/>
        <v/>
      </c>
    </row>
    <row r="212" spans="2:7" x14ac:dyDescent="0.4">
      <c r="B212" s="10">
        <v>6</v>
      </c>
      <c r="C212" s="134" t="str">
        <f t="shared" si="18"/>
        <v>6</v>
      </c>
      <c r="D212" s="185" t="str">
        <f>IFERROR(VLOOKUP(C212,'2 出納簿(入力用)'!$C$5:$L$304,7,FALSE),"")</f>
        <v/>
      </c>
      <c r="E212" s="185" t="str">
        <f t="shared" si="21"/>
        <v/>
      </c>
      <c r="F212" s="201" t="str">
        <f t="shared" si="19"/>
        <v/>
      </c>
      <c r="G212" s="202" t="str">
        <f t="shared" si="20"/>
        <v/>
      </c>
    </row>
    <row r="213" spans="2:7" x14ac:dyDescent="0.4">
      <c r="B213" s="10">
        <v>7</v>
      </c>
      <c r="C213" s="134" t="str">
        <f t="shared" si="18"/>
        <v>7</v>
      </c>
      <c r="D213" s="185" t="str">
        <f>IFERROR(VLOOKUP(C213,'2 出納簿(入力用)'!$C$5:$L$304,7,FALSE),"")</f>
        <v/>
      </c>
      <c r="E213" s="185" t="str">
        <f t="shared" si="21"/>
        <v/>
      </c>
      <c r="F213" s="201" t="str">
        <f t="shared" si="19"/>
        <v/>
      </c>
      <c r="G213" s="202" t="str">
        <f t="shared" si="20"/>
        <v/>
      </c>
    </row>
    <row r="214" spans="2:7" x14ac:dyDescent="0.4">
      <c r="B214" s="10">
        <v>8</v>
      </c>
      <c r="C214" s="134" t="str">
        <f t="shared" si="18"/>
        <v>8</v>
      </c>
      <c r="D214" s="185" t="str">
        <f>IFERROR(VLOOKUP(C214,'2 出納簿(入力用)'!$C$5:$L$304,7,FALSE),"")</f>
        <v/>
      </c>
      <c r="E214" s="185" t="str">
        <f t="shared" si="21"/>
        <v/>
      </c>
      <c r="F214" s="201" t="str">
        <f t="shared" si="19"/>
        <v/>
      </c>
      <c r="G214" s="202" t="str">
        <f t="shared" si="20"/>
        <v/>
      </c>
    </row>
    <row r="215" spans="2:7" x14ac:dyDescent="0.4">
      <c r="B215" s="10">
        <v>9</v>
      </c>
      <c r="C215" s="134" t="str">
        <f t="shared" si="18"/>
        <v>9</v>
      </c>
      <c r="D215" s="185" t="str">
        <f>IFERROR(VLOOKUP(C215,'2 出納簿(入力用)'!$C$5:$L$304,7,FALSE),"")</f>
        <v/>
      </c>
      <c r="E215" s="185" t="str">
        <f t="shared" si="21"/>
        <v/>
      </c>
      <c r="F215" s="201" t="str">
        <f t="shared" si="19"/>
        <v/>
      </c>
      <c r="G215" s="202" t="str">
        <f t="shared" si="20"/>
        <v/>
      </c>
    </row>
    <row r="216" spans="2:7" x14ac:dyDescent="0.4">
      <c r="B216" s="10">
        <v>10</v>
      </c>
      <c r="C216" s="134" t="str">
        <f t="shared" si="18"/>
        <v>10</v>
      </c>
      <c r="D216" s="185" t="str">
        <f>IFERROR(VLOOKUP(C216,'2 出納簿(入力用)'!$C$5:$L$304,7,FALSE),"")</f>
        <v/>
      </c>
      <c r="E216" s="185" t="str">
        <f t="shared" si="21"/>
        <v/>
      </c>
      <c r="F216" s="201" t="str">
        <f t="shared" si="19"/>
        <v/>
      </c>
      <c r="G216" s="202" t="str">
        <f t="shared" si="20"/>
        <v/>
      </c>
    </row>
    <row r="217" spans="2:7" x14ac:dyDescent="0.4">
      <c r="B217" s="10">
        <v>11</v>
      </c>
      <c r="C217" s="134" t="str">
        <f t="shared" si="18"/>
        <v>11</v>
      </c>
      <c r="D217" s="185" t="str">
        <f>IFERROR(VLOOKUP(C217,'2 出納簿(入力用)'!$C$5:$L$304,7,FALSE),"")</f>
        <v/>
      </c>
      <c r="E217" s="185" t="str">
        <f t="shared" si="21"/>
        <v/>
      </c>
      <c r="F217" s="201" t="str">
        <f t="shared" si="19"/>
        <v/>
      </c>
      <c r="G217" s="202" t="str">
        <f t="shared" si="20"/>
        <v/>
      </c>
    </row>
    <row r="218" spans="2:7" x14ac:dyDescent="0.4">
      <c r="B218" s="10">
        <v>12</v>
      </c>
      <c r="C218" s="134" t="str">
        <f t="shared" si="18"/>
        <v>12</v>
      </c>
      <c r="D218" s="185" t="str">
        <f>IFERROR(VLOOKUP(C218,'2 出納簿(入力用)'!$C$5:$L$304,7,FALSE),"")</f>
        <v/>
      </c>
      <c r="E218" s="185" t="str">
        <f t="shared" si="21"/>
        <v/>
      </c>
      <c r="F218" s="201" t="str">
        <f t="shared" si="19"/>
        <v/>
      </c>
      <c r="G218" s="202" t="str">
        <f t="shared" si="20"/>
        <v/>
      </c>
    </row>
    <row r="219" spans="2:7" x14ac:dyDescent="0.4">
      <c r="B219" s="10">
        <v>13</v>
      </c>
      <c r="C219" s="134" t="str">
        <f t="shared" si="18"/>
        <v>13</v>
      </c>
      <c r="D219" s="185" t="str">
        <f>IFERROR(VLOOKUP(C219,'2 出納簿(入力用)'!$C$5:$L$304,7,FALSE),"")</f>
        <v/>
      </c>
      <c r="E219" s="185" t="str">
        <f t="shared" si="21"/>
        <v/>
      </c>
      <c r="F219" s="201" t="str">
        <f t="shared" si="19"/>
        <v/>
      </c>
      <c r="G219" s="202" t="str">
        <f t="shared" si="20"/>
        <v/>
      </c>
    </row>
    <row r="220" spans="2:7" x14ac:dyDescent="0.4">
      <c r="B220" s="10">
        <v>14</v>
      </c>
      <c r="C220" s="134" t="str">
        <f t="shared" si="18"/>
        <v>14</v>
      </c>
      <c r="D220" s="185" t="str">
        <f>IFERROR(VLOOKUP(C220,'2 出納簿(入力用)'!$C$5:$L$304,7,FALSE),"")</f>
        <v/>
      </c>
      <c r="E220" s="185" t="str">
        <f t="shared" si="21"/>
        <v/>
      </c>
      <c r="F220" s="201" t="str">
        <f t="shared" si="19"/>
        <v/>
      </c>
      <c r="G220" s="202" t="str">
        <f t="shared" si="20"/>
        <v/>
      </c>
    </row>
    <row r="221" spans="2:7" x14ac:dyDescent="0.4">
      <c r="B221" s="10">
        <v>15</v>
      </c>
      <c r="C221" s="134" t="str">
        <f t="shared" si="18"/>
        <v>15</v>
      </c>
      <c r="D221" s="185" t="str">
        <f>IFERROR(VLOOKUP(C221,'2 出納簿(入力用)'!$C$5:$L$304,7,FALSE),"")</f>
        <v/>
      </c>
      <c r="E221" s="185" t="str">
        <f t="shared" si="21"/>
        <v/>
      </c>
      <c r="F221" s="201" t="str">
        <f t="shared" si="19"/>
        <v/>
      </c>
      <c r="G221" s="202" t="str">
        <f t="shared" si="20"/>
        <v/>
      </c>
    </row>
    <row r="222" spans="2:7" x14ac:dyDescent="0.4">
      <c r="B222" s="10">
        <v>16</v>
      </c>
      <c r="C222" s="134" t="str">
        <f t="shared" si="18"/>
        <v>16</v>
      </c>
      <c r="D222" s="185" t="str">
        <f>IFERROR(VLOOKUP(C222,'2 出納簿(入力用)'!$C$5:$L$304,7,FALSE),"")</f>
        <v/>
      </c>
      <c r="E222" s="185" t="str">
        <f t="shared" si="21"/>
        <v/>
      </c>
      <c r="F222" s="201" t="str">
        <f t="shared" si="19"/>
        <v/>
      </c>
      <c r="G222" s="202" t="str">
        <f t="shared" si="20"/>
        <v/>
      </c>
    </row>
    <row r="223" spans="2:7" x14ac:dyDescent="0.4">
      <c r="B223" s="10">
        <v>17</v>
      </c>
      <c r="C223" s="134" t="str">
        <f t="shared" si="18"/>
        <v>17</v>
      </c>
      <c r="D223" s="185" t="str">
        <f>IFERROR(VLOOKUP(C223,'2 出納簿(入力用)'!$C$5:$L$304,7,FALSE),"")</f>
        <v/>
      </c>
      <c r="E223" s="185" t="str">
        <f t="shared" si="21"/>
        <v/>
      </c>
      <c r="F223" s="201" t="str">
        <f t="shared" si="19"/>
        <v/>
      </c>
      <c r="G223" s="202" t="str">
        <f t="shared" si="20"/>
        <v/>
      </c>
    </row>
    <row r="224" spans="2:7" x14ac:dyDescent="0.4">
      <c r="B224" s="10">
        <v>18</v>
      </c>
      <c r="C224" s="134" t="str">
        <f t="shared" si="18"/>
        <v>18</v>
      </c>
      <c r="D224" s="185" t="str">
        <f>IFERROR(VLOOKUP(C224,'2 出納簿(入力用)'!$C$5:$L$304,7,FALSE),"")</f>
        <v/>
      </c>
      <c r="E224" s="185" t="str">
        <f t="shared" si="21"/>
        <v/>
      </c>
      <c r="F224" s="201" t="str">
        <f t="shared" si="19"/>
        <v/>
      </c>
      <c r="G224" s="202" t="str">
        <f t="shared" si="20"/>
        <v/>
      </c>
    </row>
    <row r="225" spans="2:7" x14ac:dyDescent="0.4">
      <c r="B225" s="10">
        <v>19</v>
      </c>
      <c r="C225" s="134" t="str">
        <f t="shared" si="18"/>
        <v>19</v>
      </c>
      <c r="D225" s="185" t="str">
        <f>IFERROR(VLOOKUP(C225,'2 出納簿(入力用)'!$C$5:$L$304,7,FALSE),"")</f>
        <v/>
      </c>
      <c r="E225" s="185" t="str">
        <f t="shared" si="21"/>
        <v/>
      </c>
      <c r="F225" s="201" t="str">
        <f t="shared" si="19"/>
        <v/>
      </c>
      <c r="G225" s="202" t="str">
        <f t="shared" si="20"/>
        <v/>
      </c>
    </row>
    <row r="226" spans="2:7" x14ac:dyDescent="0.4">
      <c r="B226" s="10">
        <v>20</v>
      </c>
      <c r="C226" s="134" t="str">
        <f t="shared" si="18"/>
        <v>20</v>
      </c>
      <c r="D226" s="185" t="str">
        <f>IFERROR(VLOOKUP(C226,'2 出納簿(入力用)'!$C$5:$L$304,7,FALSE),"")</f>
        <v/>
      </c>
      <c r="E226" s="185" t="str">
        <f t="shared" si="21"/>
        <v/>
      </c>
      <c r="F226" s="201" t="str">
        <f t="shared" si="19"/>
        <v/>
      </c>
      <c r="G226" s="202" t="str">
        <f t="shared" si="20"/>
        <v/>
      </c>
    </row>
    <row r="227" spans="2:7" x14ac:dyDescent="0.4">
      <c r="B227" s="10">
        <v>21</v>
      </c>
      <c r="C227" s="134" t="str">
        <f t="shared" si="18"/>
        <v>21</v>
      </c>
      <c r="D227" s="185" t="str">
        <f>IFERROR(VLOOKUP(C227,'2 出納簿(入力用)'!$C$5:$L$304,7,FALSE),"")</f>
        <v/>
      </c>
      <c r="E227" s="185" t="str">
        <f t="shared" si="21"/>
        <v/>
      </c>
      <c r="F227" s="201" t="str">
        <f t="shared" si="19"/>
        <v/>
      </c>
      <c r="G227" s="202" t="str">
        <f t="shared" si="20"/>
        <v/>
      </c>
    </row>
    <row r="228" spans="2:7" x14ac:dyDescent="0.4">
      <c r="B228" s="10">
        <v>22</v>
      </c>
      <c r="C228" s="134" t="str">
        <f t="shared" si="18"/>
        <v>22</v>
      </c>
      <c r="D228" s="185" t="str">
        <f>IFERROR(VLOOKUP(C228,'2 出納簿(入力用)'!$C$5:$L$304,7,FALSE),"")</f>
        <v/>
      </c>
      <c r="E228" s="185" t="str">
        <f t="shared" si="21"/>
        <v/>
      </c>
      <c r="F228" s="201" t="str">
        <f t="shared" si="19"/>
        <v/>
      </c>
      <c r="G228" s="202" t="str">
        <f t="shared" si="20"/>
        <v/>
      </c>
    </row>
    <row r="229" spans="2:7" x14ac:dyDescent="0.4">
      <c r="B229" s="10">
        <v>23</v>
      </c>
      <c r="C229" s="134" t="str">
        <f t="shared" si="18"/>
        <v>23</v>
      </c>
      <c r="D229" s="185" t="str">
        <f>IFERROR(VLOOKUP(C229,'2 出納簿(入力用)'!$C$5:$L$304,7,FALSE),"")</f>
        <v/>
      </c>
      <c r="E229" s="185" t="str">
        <f t="shared" si="21"/>
        <v/>
      </c>
      <c r="F229" s="201" t="str">
        <f t="shared" si="19"/>
        <v/>
      </c>
      <c r="G229" s="202" t="str">
        <f t="shared" si="20"/>
        <v/>
      </c>
    </row>
    <row r="230" spans="2:7" x14ac:dyDescent="0.4">
      <c r="B230" s="10">
        <v>24</v>
      </c>
      <c r="C230" s="134" t="str">
        <f t="shared" si="18"/>
        <v>24</v>
      </c>
      <c r="D230" s="185" t="str">
        <f>IFERROR(VLOOKUP(C230,'2 出納簿(入力用)'!$C$5:$L$304,7,FALSE),"")</f>
        <v/>
      </c>
      <c r="E230" s="185" t="str">
        <f t="shared" si="21"/>
        <v/>
      </c>
      <c r="F230" s="201" t="str">
        <f t="shared" si="19"/>
        <v/>
      </c>
      <c r="G230" s="202" t="str">
        <f t="shared" si="20"/>
        <v/>
      </c>
    </row>
    <row r="231" spans="2:7" x14ac:dyDescent="0.4">
      <c r="B231" s="10">
        <v>25</v>
      </c>
      <c r="C231" s="134" t="str">
        <f t="shared" si="18"/>
        <v>25</v>
      </c>
      <c r="D231" s="185" t="str">
        <f>IFERROR(VLOOKUP(C231,'2 出納簿(入力用)'!$C$5:$L$304,7,FALSE),"")</f>
        <v/>
      </c>
      <c r="E231" s="185" t="str">
        <f t="shared" si="21"/>
        <v/>
      </c>
      <c r="F231" s="201" t="str">
        <f t="shared" si="19"/>
        <v/>
      </c>
      <c r="G231" s="202" t="str">
        <f t="shared" si="20"/>
        <v/>
      </c>
    </row>
    <row r="232" spans="2:7" x14ac:dyDescent="0.4">
      <c r="B232" s="10">
        <v>26</v>
      </c>
      <c r="C232" s="134" t="str">
        <f t="shared" si="18"/>
        <v>26</v>
      </c>
      <c r="D232" s="185" t="str">
        <f>IFERROR(VLOOKUP(C232,'2 出納簿(入力用)'!$C$5:$L$304,7,FALSE),"")</f>
        <v/>
      </c>
      <c r="E232" s="185" t="str">
        <f t="shared" si="21"/>
        <v/>
      </c>
      <c r="F232" s="201" t="str">
        <f t="shared" si="19"/>
        <v/>
      </c>
      <c r="G232" s="202" t="str">
        <f t="shared" si="20"/>
        <v/>
      </c>
    </row>
    <row r="233" spans="2:7" x14ac:dyDescent="0.4">
      <c r="B233" s="10">
        <v>27</v>
      </c>
      <c r="C233" s="134" t="str">
        <f t="shared" si="18"/>
        <v>27</v>
      </c>
      <c r="D233" s="185" t="str">
        <f>IFERROR(VLOOKUP(C233,'2 出納簿(入力用)'!$C$5:$L$304,7,FALSE),"")</f>
        <v/>
      </c>
      <c r="E233" s="185" t="str">
        <f t="shared" si="21"/>
        <v/>
      </c>
      <c r="F233" s="201" t="str">
        <f t="shared" si="19"/>
        <v/>
      </c>
      <c r="G233" s="202" t="str">
        <f t="shared" si="20"/>
        <v/>
      </c>
    </row>
    <row r="234" spans="2:7" x14ac:dyDescent="0.4">
      <c r="B234" s="10">
        <v>28</v>
      </c>
      <c r="C234" s="134" t="str">
        <f t="shared" si="18"/>
        <v>28</v>
      </c>
      <c r="D234" s="185" t="str">
        <f>IFERROR(VLOOKUP(C234,'2 出納簿(入力用)'!$C$5:$L$304,7,FALSE),"")</f>
        <v/>
      </c>
      <c r="E234" s="185" t="str">
        <f t="shared" si="21"/>
        <v/>
      </c>
      <c r="F234" s="201" t="str">
        <f t="shared" si="19"/>
        <v/>
      </c>
      <c r="G234" s="202" t="str">
        <f t="shared" si="20"/>
        <v/>
      </c>
    </row>
    <row r="235" spans="2:7" x14ac:dyDescent="0.4">
      <c r="B235" s="10">
        <v>29</v>
      </c>
      <c r="C235" s="134" t="str">
        <f t="shared" si="18"/>
        <v>29</v>
      </c>
      <c r="D235" s="185" t="str">
        <f>IFERROR(VLOOKUP(C235,'2 出納簿(入力用)'!$C$5:$L$304,7,FALSE),"")</f>
        <v/>
      </c>
      <c r="E235" s="185" t="str">
        <f t="shared" si="21"/>
        <v/>
      </c>
      <c r="F235" s="201" t="str">
        <f t="shared" si="19"/>
        <v/>
      </c>
      <c r="G235" s="202" t="str">
        <f t="shared" si="20"/>
        <v/>
      </c>
    </row>
    <row r="236" spans="2:7" x14ac:dyDescent="0.4">
      <c r="B236" s="10">
        <v>30</v>
      </c>
      <c r="C236" s="134" t="str">
        <f t="shared" si="18"/>
        <v>30</v>
      </c>
      <c r="D236" s="185" t="str">
        <f>IFERROR(VLOOKUP(C236,'2 出納簿(入力用)'!$C$5:$L$304,7,FALSE),"")</f>
        <v/>
      </c>
      <c r="E236" s="185" t="str">
        <f t="shared" si="21"/>
        <v/>
      </c>
      <c r="F236" s="201" t="str">
        <f t="shared" si="19"/>
        <v/>
      </c>
      <c r="G236" s="202" t="str">
        <f t="shared" si="20"/>
        <v/>
      </c>
    </row>
    <row r="237" spans="2:7" x14ac:dyDescent="0.4">
      <c r="B237" s="10">
        <v>31</v>
      </c>
      <c r="C237" s="134" t="str">
        <f t="shared" si="18"/>
        <v>31</v>
      </c>
      <c r="D237" s="185" t="str">
        <f>IFERROR(VLOOKUP(C237,'2 出納簿(入力用)'!$C$5:$L$304,7,FALSE),"")</f>
        <v/>
      </c>
      <c r="E237" s="185" t="str">
        <f t="shared" si="21"/>
        <v/>
      </c>
      <c r="F237" s="201" t="str">
        <f t="shared" si="19"/>
        <v/>
      </c>
      <c r="G237" s="202" t="str">
        <f t="shared" si="20"/>
        <v/>
      </c>
    </row>
    <row r="238" spans="2:7" x14ac:dyDescent="0.4">
      <c r="B238" s="10">
        <v>32</v>
      </c>
      <c r="C238" s="134" t="str">
        <f t="shared" si="18"/>
        <v>32</v>
      </c>
      <c r="D238" s="185" t="str">
        <f>IFERROR(VLOOKUP(C238,'2 出納簿(入力用)'!$C$5:$L$304,7,FALSE),"")</f>
        <v/>
      </c>
      <c r="E238" s="185" t="str">
        <f t="shared" si="21"/>
        <v/>
      </c>
      <c r="F238" s="201" t="str">
        <f t="shared" si="19"/>
        <v/>
      </c>
      <c r="G238" s="202" t="str">
        <f t="shared" si="20"/>
        <v/>
      </c>
    </row>
    <row r="239" spans="2:7" x14ac:dyDescent="0.4">
      <c r="B239" s="10">
        <v>33</v>
      </c>
      <c r="C239" s="134" t="str">
        <f t="shared" ref="C239:C270" si="22">CONCATENATE(B239,$I$4)</f>
        <v>33</v>
      </c>
      <c r="D239" s="185" t="str">
        <f>IFERROR(VLOOKUP(C239,'2 出納簿(入力用)'!$C$5:$L$304,7,FALSE),"")</f>
        <v/>
      </c>
      <c r="E239" s="185" t="str">
        <f t="shared" si="21"/>
        <v/>
      </c>
      <c r="F239" s="201" t="str">
        <f t="shared" si="19"/>
        <v/>
      </c>
      <c r="G239" s="202" t="str">
        <f t="shared" si="20"/>
        <v/>
      </c>
    </row>
    <row r="240" spans="2:7" x14ac:dyDescent="0.4">
      <c r="B240" s="10">
        <v>34</v>
      </c>
      <c r="C240" s="134" t="str">
        <f t="shared" si="22"/>
        <v>34</v>
      </c>
      <c r="D240" s="185" t="str">
        <f>IFERROR(VLOOKUP(C240,'2 出納簿(入力用)'!$C$5:$L$304,7,FALSE),"")</f>
        <v/>
      </c>
      <c r="E240" s="185" t="str">
        <f t="shared" si="21"/>
        <v/>
      </c>
      <c r="F240" s="201" t="str">
        <f t="shared" si="19"/>
        <v/>
      </c>
      <c r="G240" s="202" t="str">
        <f t="shared" si="20"/>
        <v/>
      </c>
    </row>
    <row r="241" spans="2:7" x14ac:dyDescent="0.4">
      <c r="B241" s="10">
        <v>35</v>
      </c>
      <c r="C241" s="134" t="str">
        <f t="shared" si="22"/>
        <v>35</v>
      </c>
      <c r="D241" s="185" t="str">
        <f>IFERROR(VLOOKUP(C241,'2 出納簿(入力用)'!$C$5:$L$304,7,FALSE),"")</f>
        <v/>
      </c>
      <c r="E241" s="185" t="str">
        <f t="shared" si="21"/>
        <v/>
      </c>
      <c r="F241" s="201" t="str">
        <f t="shared" si="19"/>
        <v/>
      </c>
      <c r="G241" s="202" t="str">
        <f t="shared" si="20"/>
        <v/>
      </c>
    </row>
    <row r="242" spans="2:7" x14ac:dyDescent="0.4">
      <c r="B242" s="10">
        <v>36</v>
      </c>
      <c r="C242" s="134" t="str">
        <f t="shared" si="22"/>
        <v>36</v>
      </c>
      <c r="D242" s="185" t="str">
        <f>IFERROR(VLOOKUP(C242,'2 出納簿(入力用)'!$C$5:$L$304,7,FALSE),"")</f>
        <v/>
      </c>
      <c r="E242" s="185" t="str">
        <f t="shared" si="21"/>
        <v/>
      </c>
      <c r="F242" s="201" t="str">
        <f t="shared" si="19"/>
        <v/>
      </c>
      <c r="G242" s="202" t="str">
        <f t="shared" si="20"/>
        <v/>
      </c>
    </row>
    <row r="243" spans="2:7" x14ac:dyDescent="0.4">
      <c r="B243" s="10">
        <v>37</v>
      </c>
      <c r="C243" s="134" t="str">
        <f t="shared" si="22"/>
        <v>37</v>
      </c>
      <c r="D243" s="185" t="str">
        <f>IFERROR(VLOOKUP(C243,'2 出納簿(入力用)'!$C$5:$L$304,7,FALSE),"")</f>
        <v/>
      </c>
      <c r="E243" s="185" t="str">
        <f t="shared" si="21"/>
        <v/>
      </c>
      <c r="F243" s="201" t="str">
        <f t="shared" si="19"/>
        <v/>
      </c>
      <c r="G243" s="202" t="str">
        <f t="shared" si="20"/>
        <v/>
      </c>
    </row>
    <row r="244" spans="2:7" x14ac:dyDescent="0.4">
      <c r="B244" s="10">
        <v>38</v>
      </c>
      <c r="C244" s="134" t="str">
        <f t="shared" si="22"/>
        <v>38</v>
      </c>
      <c r="D244" s="185" t="str">
        <f>IFERROR(VLOOKUP(C244,'2 出納簿(入力用)'!$C$5:$L$304,7,FALSE),"")</f>
        <v/>
      </c>
      <c r="E244" s="185" t="str">
        <f t="shared" si="21"/>
        <v/>
      </c>
      <c r="F244" s="201" t="str">
        <f t="shared" si="19"/>
        <v/>
      </c>
      <c r="G244" s="202" t="str">
        <f t="shared" si="20"/>
        <v/>
      </c>
    </row>
    <row r="245" spans="2:7" x14ac:dyDescent="0.4">
      <c r="B245" s="10">
        <v>39</v>
      </c>
      <c r="C245" s="134" t="str">
        <f t="shared" si="22"/>
        <v>39</v>
      </c>
      <c r="D245" s="185" t="str">
        <f>IFERROR(VLOOKUP(C245,'2 出納簿(入力用)'!$C$5:$L$304,7,FALSE),"")</f>
        <v/>
      </c>
      <c r="E245" s="185" t="str">
        <f t="shared" si="21"/>
        <v/>
      </c>
      <c r="F245" s="201" t="str">
        <f t="shared" si="19"/>
        <v/>
      </c>
      <c r="G245" s="202" t="str">
        <f t="shared" si="20"/>
        <v/>
      </c>
    </row>
    <row r="246" spans="2:7" x14ac:dyDescent="0.4">
      <c r="B246" s="10">
        <v>40</v>
      </c>
      <c r="C246" s="134" t="str">
        <f t="shared" si="22"/>
        <v>40</v>
      </c>
      <c r="D246" s="185" t="str">
        <f>IFERROR(VLOOKUP(C246,'2 出納簿(入力用)'!$C$5:$L$304,7,FALSE),"")</f>
        <v/>
      </c>
      <c r="E246" s="185" t="str">
        <f t="shared" si="21"/>
        <v/>
      </c>
      <c r="F246" s="201" t="str">
        <f t="shared" si="19"/>
        <v/>
      </c>
      <c r="G246" s="202" t="str">
        <f t="shared" si="20"/>
        <v/>
      </c>
    </row>
    <row r="247" spans="2:7" x14ac:dyDescent="0.4">
      <c r="B247" s="10">
        <v>41</v>
      </c>
      <c r="C247" s="134" t="str">
        <f t="shared" si="22"/>
        <v>41</v>
      </c>
      <c r="D247" s="185" t="str">
        <f>IFERROR(VLOOKUP(C247,'2 出納簿(入力用)'!$C$5:$L$304,7,FALSE),"")</f>
        <v/>
      </c>
      <c r="E247" s="185" t="str">
        <f t="shared" si="21"/>
        <v/>
      </c>
      <c r="F247" s="201" t="str">
        <f t="shared" si="19"/>
        <v/>
      </c>
      <c r="G247" s="202" t="str">
        <f t="shared" si="20"/>
        <v/>
      </c>
    </row>
    <row r="248" spans="2:7" x14ac:dyDescent="0.4">
      <c r="B248" s="10">
        <v>42</v>
      </c>
      <c r="C248" s="134" t="str">
        <f t="shared" si="22"/>
        <v>42</v>
      </c>
      <c r="D248" s="185" t="str">
        <f>IFERROR(VLOOKUP(C248,'2 出納簿(入力用)'!$C$5:$L$304,7,FALSE),"")</f>
        <v/>
      </c>
      <c r="E248" s="185" t="str">
        <f t="shared" si="21"/>
        <v/>
      </c>
      <c r="F248" s="201" t="str">
        <f t="shared" si="19"/>
        <v/>
      </c>
      <c r="G248" s="202" t="str">
        <f t="shared" si="20"/>
        <v/>
      </c>
    </row>
    <row r="249" spans="2:7" x14ac:dyDescent="0.4">
      <c r="B249" s="10">
        <v>43</v>
      </c>
      <c r="C249" s="134" t="str">
        <f t="shared" si="22"/>
        <v>43</v>
      </c>
      <c r="D249" s="185" t="str">
        <f>IFERROR(VLOOKUP(C249,'2 出納簿(入力用)'!$C$5:$L$304,7,FALSE),"")</f>
        <v/>
      </c>
      <c r="E249" s="185" t="str">
        <f t="shared" si="21"/>
        <v/>
      </c>
      <c r="F249" s="201" t="str">
        <f t="shared" si="19"/>
        <v/>
      </c>
      <c r="G249" s="202" t="str">
        <f t="shared" si="20"/>
        <v/>
      </c>
    </row>
    <row r="250" spans="2:7" x14ac:dyDescent="0.4">
      <c r="B250" s="10">
        <v>44</v>
      </c>
      <c r="C250" s="134" t="str">
        <f t="shared" si="22"/>
        <v>44</v>
      </c>
      <c r="D250" s="185" t="str">
        <f>IFERROR(VLOOKUP(C250,'2 出納簿(入力用)'!$C$5:$L$304,7,FALSE),"")</f>
        <v/>
      </c>
      <c r="E250" s="185" t="str">
        <f t="shared" si="21"/>
        <v/>
      </c>
      <c r="F250" s="201" t="str">
        <f t="shared" si="19"/>
        <v/>
      </c>
      <c r="G250" s="202" t="str">
        <f t="shared" si="20"/>
        <v/>
      </c>
    </row>
    <row r="251" spans="2:7" x14ac:dyDescent="0.4">
      <c r="B251" s="10">
        <v>45</v>
      </c>
      <c r="C251" s="134" t="str">
        <f t="shared" si="22"/>
        <v>45</v>
      </c>
      <c r="D251" s="185" t="str">
        <f>IFERROR(VLOOKUP(C251,'2 出納簿(入力用)'!$C$5:$L$304,7,FALSE),"")</f>
        <v/>
      </c>
      <c r="E251" s="185" t="str">
        <f t="shared" si="21"/>
        <v/>
      </c>
      <c r="F251" s="201" t="str">
        <f t="shared" si="19"/>
        <v/>
      </c>
      <c r="G251" s="202" t="str">
        <f t="shared" si="20"/>
        <v/>
      </c>
    </row>
    <row r="252" spans="2:7" x14ac:dyDescent="0.4">
      <c r="B252" s="10">
        <v>46</v>
      </c>
      <c r="C252" s="134" t="str">
        <f t="shared" si="22"/>
        <v>46</v>
      </c>
      <c r="D252" s="185" t="str">
        <f>IFERROR(VLOOKUP(C252,'2 出納簿(入力用)'!$C$5:$L$304,7,FALSE),"")</f>
        <v/>
      </c>
      <c r="E252" s="185" t="str">
        <f t="shared" si="21"/>
        <v/>
      </c>
      <c r="F252" s="201" t="str">
        <f t="shared" si="19"/>
        <v/>
      </c>
      <c r="G252" s="202" t="str">
        <f t="shared" si="20"/>
        <v/>
      </c>
    </row>
    <row r="253" spans="2:7" x14ac:dyDescent="0.4">
      <c r="B253" s="10">
        <v>47</v>
      </c>
      <c r="C253" s="134" t="str">
        <f t="shared" si="22"/>
        <v>47</v>
      </c>
      <c r="D253" s="185" t="str">
        <f>IFERROR(VLOOKUP(C253,'2 出納簿(入力用)'!$C$5:$L$304,7,FALSE),"")</f>
        <v/>
      </c>
      <c r="E253" s="185" t="str">
        <f t="shared" si="21"/>
        <v/>
      </c>
      <c r="F253" s="201" t="str">
        <f t="shared" si="19"/>
        <v/>
      </c>
      <c r="G253" s="202" t="str">
        <f t="shared" si="20"/>
        <v/>
      </c>
    </row>
    <row r="254" spans="2:7" x14ac:dyDescent="0.4">
      <c r="B254" s="10">
        <v>48</v>
      </c>
      <c r="C254" s="134" t="str">
        <f t="shared" si="22"/>
        <v>48</v>
      </c>
      <c r="D254" s="185" t="str">
        <f>IFERROR(VLOOKUP(C254,'2 出納簿(入力用)'!$C$5:$L$304,7,FALSE),"")</f>
        <v/>
      </c>
      <c r="E254" s="185" t="str">
        <f t="shared" si="21"/>
        <v/>
      </c>
      <c r="F254" s="201" t="str">
        <f t="shared" si="19"/>
        <v/>
      </c>
      <c r="G254" s="202" t="str">
        <f t="shared" si="20"/>
        <v/>
      </c>
    </row>
    <row r="255" spans="2:7" x14ac:dyDescent="0.4">
      <c r="B255" s="10">
        <v>49</v>
      </c>
      <c r="C255" s="134" t="str">
        <f t="shared" si="22"/>
        <v>49</v>
      </c>
      <c r="D255" s="185" t="str">
        <f>IFERROR(VLOOKUP(C255,'2 出納簿(入力用)'!$C$5:$L$304,7,FALSE),"")</f>
        <v/>
      </c>
      <c r="E255" s="185" t="str">
        <f t="shared" si="21"/>
        <v/>
      </c>
      <c r="F255" s="201" t="str">
        <f t="shared" si="19"/>
        <v/>
      </c>
      <c r="G255" s="202" t="str">
        <f t="shared" si="20"/>
        <v/>
      </c>
    </row>
    <row r="256" spans="2:7" x14ac:dyDescent="0.4">
      <c r="B256" s="10">
        <v>50</v>
      </c>
      <c r="C256" s="134" t="str">
        <f t="shared" si="22"/>
        <v>50</v>
      </c>
      <c r="D256" s="185" t="str">
        <f>IFERROR(VLOOKUP(C256,'2 出納簿(入力用)'!$C$5:$L$304,7,FALSE),"")</f>
        <v/>
      </c>
      <c r="E256" s="185" t="str">
        <f t="shared" si="21"/>
        <v/>
      </c>
      <c r="F256" s="201" t="str">
        <f t="shared" si="19"/>
        <v/>
      </c>
      <c r="G256" s="202" t="str">
        <f t="shared" si="20"/>
        <v/>
      </c>
    </row>
    <row r="257" spans="2:7" x14ac:dyDescent="0.4">
      <c r="B257" s="10">
        <v>51</v>
      </c>
      <c r="C257" s="134" t="str">
        <f t="shared" si="22"/>
        <v>51</v>
      </c>
      <c r="D257" s="185" t="str">
        <f>IFERROR(VLOOKUP(C257,'2 出納簿(入力用)'!$C$5:$L$304,7,FALSE),"")</f>
        <v/>
      </c>
      <c r="E257" s="185" t="str">
        <f t="shared" si="21"/>
        <v/>
      </c>
      <c r="F257" s="201" t="str">
        <f t="shared" si="19"/>
        <v/>
      </c>
      <c r="G257" s="202" t="str">
        <f t="shared" si="20"/>
        <v/>
      </c>
    </row>
    <row r="258" spans="2:7" x14ac:dyDescent="0.4">
      <c r="B258" s="10">
        <v>52</v>
      </c>
      <c r="C258" s="134" t="str">
        <f t="shared" si="22"/>
        <v>52</v>
      </c>
      <c r="D258" s="185" t="str">
        <f>IFERROR(VLOOKUP(C258,'2 出納簿(入力用)'!$C$5:$L$304,7,FALSE),"")</f>
        <v/>
      </c>
      <c r="E258" s="185" t="str">
        <f t="shared" si="21"/>
        <v/>
      </c>
      <c r="F258" s="201" t="str">
        <f t="shared" si="19"/>
        <v/>
      </c>
      <c r="G258" s="202" t="str">
        <f t="shared" si="20"/>
        <v/>
      </c>
    </row>
    <row r="259" spans="2:7" x14ac:dyDescent="0.4">
      <c r="B259" s="10">
        <v>53</v>
      </c>
      <c r="C259" s="134" t="str">
        <f t="shared" si="22"/>
        <v>53</v>
      </c>
      <c r="D259" s="185" t="str">
        <f>IFERROR(VLOOKUP(C259,'2 出納簿(入力用)'!$C$5:$L$304,7,FALSE),"")</f>
        <v/>
      </c>
      <c r="E259" s="185" t="str">
        <f t="shared" si="21"/>
        <v/>
      </c>
      <c r="F259" s="201" t="str">
        <f t="shared" si="19"/>
        <v/>
      </c>
      <c r="G259" s="202" t="str">
        <f t="shared" si="20"/>
        <v/>
      </c>
    </row>
    <row r="260" spans="2:7" x14ac:dyDescent="0.4">
      <c r="B260" s="10">
        <v>54</v>
      </c>
      <c r="C260" s="134" t="str">
        <f t="shared" si="22"/>
        <v>54</v>
      </c>
      <c r="D260" s="185" t="str">
        <f>IFERROR(VLOOKUP(C260,'2 出納簿(入力用)'!$C$5:$L$304,7,FALSE),"")</f>
        <v/>
      </c>
      <c r="E260" s="185" t="str">
        <f t="shared" si="21"/>
        <v/>
      </c>
      <c r="F260" s="201" t="str">
        <f t="shared" si="19"/>
        <v/>
      </c>
      <c r="G260" s="202" t="str">
        <f t="shared" si="20"/>
        <v/>
      </c>
    </row>
    <row r="261" spans="2:7" x14ac:dyDescent="0.4">
      <c r="B261" s="10">
        <v>55</v>
      </c>
      <c r="C261" s="134" t="str">
        <f t="shared" si="22"/>
        <v>55</v>
      </c>
      <c r="D261" s="185" t="str">
        <f>IFERROR(VLOOKUP(C261,'2 出納簿(入力用)'!$C$5:$L$304,7,FALSE),"")</f>
        <v/>
      </c>
      <c r="E261" s="185" t="str">
        <f t="shared" si="21"/>
        <v/>
      </c>
      <c r="F261" s="201" t="str">
        <f t="shared" si="19"/>
        <v/>
      </c>
      <c r="G261" s="202" t="str">
        <f t="shared" si="20"/>
        <v/>
      </c>
    </row>
    <row r="262" spans="2:7" x14ac:dyDescent="0.4">
      <c r="B262" s="10">
        <v>56</v>
      </c>
      <c r="C262" s="134" t="str">
        <f t="shared" si="22"/>
        <v>56</v>
      </c>
      <c r="D262" s="185" t="str">
        <f>IFERROR(VLOOKUP(C262,'2 出納簿(入力用)'!$C$5:$L$304,7,FALSE),"")</f>
        <v/>
      </c>
      <c r="E262" s="185" t="str">
        <f t="shared" si="21"/>
        <v/>
      </c>
      <c r="F262" s="201" t="str">
        <f t="shared" si="19"/>
        <v/>
      </c>
      <c r="G262" s="202" t="str">
        <f t="shared" si="20"/>
        <v/>
      </c>
    </row>
    <row r="263" spans="2:7" x14ac:dyDescent="0.4">
      <c r="B263" s="10">
        <v>57</v>
      </c>
      <c r="C263" s="134" t="str">
        <f t="shared" si="22"/>
        <v>57</v>
      </c>
      <c r="D263" s="185" t="str">
        <f>IFERROR(VLOOKUP(C263,'2 出納簿(入力用)'!$C$5:$L$304,7,FALSE),"")</f>
        <v/>
      </c>
      <c r="E263" s="185" t="str">
        <f t="shared" si="21"/>
        <v/>
      </c>
      <c r="F263" s="201" t="str">
        <f t="shared" si="19"/>
        <v/>
      </c>
      <c r="G263" s="202" t="str">
        <f t="shared" si="20"/>
        <v/>
      </c>
    </row>
    <row r="264" spans="2:7" x14ac:dyDescent="0.4">
      <c r="B264" s="10">
        <v>58</v>
      </c>
      <c r="C264" s="134" t="str">
        <f t="shared" si="22"/>
        <v>58</v>
      </c>
      <c r="D264" s="185" t="str">
        <f>IFERROR(VLOOKUP(C264,'2 出納簿(入力用)'!$C$5:$L$304,7,FALSE),"")</f>
        <v/>
      </c>
      <c r="E264" s="185" t="str">
        <f t="shared" si="21"/>
        <v/>
      </c>
      <c r="F264" s="201" t="str">
        <f t="shared" si="19"/>
        <v/>
      </c>
      <c r="G264" s="202" t="str">
        <f t="shared" si="20"/>
        <v/>
      </c>
    </row>
    <row r="265" spans="2:7" x14ac:dyDescent="0.4">
      <c r="B265" s="10">
        <v>59</v>
      </c>
      <c r="C265" s="134" t="str">
        <f t="shared" si="22"/>
        <v>59</v>
      </c>
      <c r="D265" s="185" t="str">
        <f>IFERROR(VLOOKUP(C265,'2 出納簿(入力用)'!$C$5:$L$304,7,FALSE),"")</f>
        <v/>
      </c>
      <c r="E265" s="185" t="str">
        <f t="shared" si="21"/>
        <v/>
      </c>
      <c r="F265" s="201" t="str">
        <f t="shared" si="19"/>
        <v/>
      </c>
      <c r="G265" s="202" t="str">
        <f t="shared" si="20"/>
        <v/>
      </c>
    </row>
    <row r="266" spans="2:7" x14ac:dyDescent="0.4">
      <c r="B266" s="10">
        <v>60</v>
      </c>
      <c r="C266" s="134" t="str">
        <f t="shared" si="22"/>
        <v>60</v>
      </c>
      <c r="D266" s="185" t="str">
        <f>IFERROR(VLOOKUP(C266,'2 出納簿(入力用)'!$C$5:$L$304,7,FALSE),"")</f>
        <v/>
      </c>
      <c r="E266" s="185" t="str">
        <f t="shared" si="21"/>
        <v/>
      </c>
      <c r="F266" s="201" t="str">
        <f t="shared" si="19"/>
        <v/>
      </c>
      <c r="G266" s="202" t="str">
        <f t="shared" si="20"/>
        <v/>
      </c>
    </row>
    <row r="267" spans="2:7" x14ac:dyDescent="0.4">
      <c r="B267" s="10">
        <v>61</v>
      </c>
      <c r="C267" s="134" t="str">
        <f t="shared" si="22"/>
        <v>61</v>
      </c>
      <c r="D267" s="185" t="str">
        <f>IFERROR(VLOOKUP(C267,'2 出納簿(入力用)'!$C$5:$L$304,7,FALSE),"")</f>
        <v/>
      </c>
      <c r="E267" s="185" t="str">
        <f t="shared" si="21"/>
        <v/>
      </c>
      <c r="F267" s="201" t="str">
        <f t="shared" si="19"/>
        <v/>
      </c>
      <c r="G267" s="202" t="str">
        <f t="shared" si="20"/>
        <v/>
      </c>
    </row>
    <row r="268" spans="2:7" x14ac:dyDescent="0.4">
      <c r="B268" s="10">
        <v>62</v>
      </c>
      <c r="C268" s="134" t="str">
        <f t="shared" si="22"/>
        <v>62</v>
      </c>
      <c r="D268" s="185" t="str">
        <f>IFERROR(VLOOKUP(C268,'2 出納簿(入力用)'!$C$5:$L$304,7,FALSE),"")</f>
        <v/>
      </c>
      <c r="E268" s="185" t="str">
        <f t="shared" si="21"/>
        <v/>
      </c>
      <c r="F268" s="201" t="str">
        <f t="shared" si="19"/>
        <v/>
      </c>
      <c r="G268" s="202" t="str">
        <f t="shared" si="20"/>
        <v/>
      </c>
    </row>
    <row r="269" spans="2:7" x14ac:dyDescent="0.4">
      <c r="B269" s="10">
        <v>63</v>
      </c>
      <c r="C269" s="134" t="str">
        <f t="shared" si="22"/>
        <v>63</v>
      </c>
      <c r="D269" s="185" t="str">
        <f>IFERROR(VLOOKUP(C269,'2 出納簿(入力用)'!$C$5:$L$304,7,FALSE),"")</f>
        <v/>
      </c>
      <c r="E269" s="185" t="str">
        <f t="shared" si="21"/>
        <v/>
      </c>
      <c r="F269" s="201" t="str">
        <f t="shared" si="19"/>
        <v/>
      </c>
      <c r="G269" s="202" t="str">
        <f t="shared" si="20"/>
        <v/>
      </c>
    </row>
    <row r="270" spans="2:7" x14ac:dyDescent="0.4">
      <c r="B270" s="10">
        <v>64</v>
      </c>
      <c r="C270" s="134" t="str">
        <f t="shared" si="22"/>
        <v>64</v>
      </c>
      <c r="D270" s="185" t="str">
        <f>IFERROR(VLOOKUP(C270,'2 出納簿(入力用)'!$C$5:$L$304,7,FALSE),"")</f>
        <v/>
      </c>
      <c r="E270" s="185" t="str">
        <f t="shared" si="21"/>
        <v/>
      </c>
      <c r="F270" s="201" t="str">
        <f t="shared" si="19"/>
        <v/>
      </c>
      <c r="G270" s="202" t="str">
        <f t="shared" si="20"/>
        <v/>
      </c>
    </row>
    <row r="271" spans="2:7" x14ac:dyDescent="0.4">
      <c r="B271" s="10">
        <v>65</v>
      </c>
      <c r="C271" s="134" t="str">
        <f t="shared" ref="C271:C302" si="23">CONCATENATE(B271,$I$4)</f>
        <v>65</v>
      </c>
      <c r="D271" s="185" t="str">
        <f>IFERROR(VLOOKUP(C271,'2 出納簿(入力用)'!$C$5:$L$304,7,FALSE),"")</f>
        <v/>
      </c>
      <c r="E271" s="185" t="str">
        <f t="shared" si="21"/>
        <v/>
      </c>
      <c r="F271" s="201" t="str">
        <f t="shared" si="19"/>
        <v/>
      </c>
      <c r="G271" s="202" t="str">
        <f t="shared" si="20"/>
        <v/>
      </c>
    </row>
    <row r="272" spans="2:7" x14ac:dyDescent="0.4">
      <c r="B272" s="10">
        <v>66</v>
      </c>
      <c r="C272" s="134" t="str">
        <f t="shared" si="23"/>
        <v>66</v>
      </c>
      <c r="D272" s="185" t="str">
        <f>IFERROR(VLOOKUP(C272,'2 出納簿(入力用)'!$C$5:$L$304,7,FALSE),"")</f>
        <v/>
      </c>
      <c r="E272" s="185" t="str">
        <f t="shared" si="21"/>
        <v/>
      </c>
      <c r="F272" s="201" t="str">
        <f t="shared" ref="F272:F306" si="24">IFERROR(IF(E272/$I$5&gt;1,"×",IF(E272/$I$5&gt;=0.8,"△","")),"")</f>
        <v/>
      </c>
      <c r="G272" s="202" t="str">
        <f t="shared" ref="G272:G306" si="25">IFERROR(IF(E272/$I$5&gt;1,$I$4&amp;"が予算額を超えました",IF(E272/$I$5&gt;=0.8,$I$4&amp;"の執行率が8割を超えました","")),"")</f>
        <v/>
      </c>
    </row>
    <row r="273" spans="2:7" x14ac:dyDescent="0.4">
      <c r="B273" s="10">
        <v>67</v>
      </c>
      <c r="C273" s="134" t="str">
        <f t="shared" si="23"/>
        <v>67</v>
      </c>
      <c r="D273" s="185" t="str">
        <f>IFERROR(VLOOKUP(C273,'2 出納簿(入力用)'!$C$5:$L$304,7,FALSE),"")</f>
        <v/>
      </c>
      <c r="E273" s="185" t="str">
        <f t="shared" ref="E273:E306" si="26">IFERROR(E272+D273,"")</f>
        <v/>
      </c>
      <c r="F273" s="201" t="str">
        <f t="shared" si="24"/>
        <v/>
      </c>
      <c r="G273" s="202" t="str">
        <f t="shared" si="25"/>
        <v/>
      </c>
    </row>
    <row r="274" spans="2:7" x14ac:dyDescent="0.4">
      <c r="B274" s="10">
        <v>68</v>
      </c>
      <c r="C274" s="134" t="str">
        <f t="shared" si="23"/>
        <v>68</v>
      </c>
      <c r="D274" s="185" t="str">
        <f>IFERROR(VLOOKUP(C274,'2 出納簿(入力用)'!$C$5:$L$304,7,FALSE),"")</f>
        <v/>
      </c>
      <c r="E274" s="185" t="str">
        <f t="shared" si="26"/>
        <v/>
      </c>
      <c r="F274" s="201" t="str">
        <f t="shared" si="24"/>
        <v/>
      </c>
      <c r="G274" s="202" t="str">
        <f t="shared" si="25"/>
        <v/>
      </c>
    </row>
    <row r="275" spans="2:7" x14ac:dyDescent="0.4">
      <c r="B275" s="10">
        <v>69</v>
      </c>
      <c r="C275" s="134" t="str">
        <f t="shared" si="23"/>
        <v>69</v>
      </c>
      <c r="D275" s="185" t="str">
        <f>IFERROR(VLOOKUP(C275,'2 出納簿(入力用)'!$C$5:$L$304,7,FALSE),"")</f>
        <v/>
      </c>
      <c r="E275" s="185" t="str">
        <f t="shared" si="26"/>
        <v/>
      </c>
      <c r="F275" s="201" t="str">
        <f t="shared" si="24"/>
        <v/>
      </c>
      <c r="G275" s="202" t="str">
        <f t="shared" si="25"/>
        <v/>
      </c>
    </row>
    <row r="276" spans="2:7" x14ac:dyDescent="0.4">
      <c r="B276" s="10">
        <v>70</v>
      </c>
      <c r="C276" s="134" t="str">
        <f t="shared" si="23"/>
        <v>70</v>
      </c>
      <c r="D276" s="185" t="str">
        <f>IFERROR(VLOOKUP(C276,'2 出納簿(入力用)'!$C$5:$L$304,7,FALSE),"")</f>
        <v/>
      </c>
      <c r="E276" s="185" t="str">
        <f t="shared" si="26"/>
        <v/>
      </c>
      <c r="F276" s="201" t="str">
        <f t="shared" si="24"/>
        <v/>
      </c>
      <c r="G276" s="202" t="str">
        <f t="shared" si="25"/>
        <v/>
      </c>
    </row>
    <row r="277" spans="2:7" x14ac:dyDescent="0.4">
      <c r="B277" s="10">
        <v>71</v>
      </c>
      <c r="C277" s="134" t="str">
        <f t="shared" si="23"/>
        <v>71</v>
      </c>
      <c r="D277" s="185" t="str">
        <f>IFERROR(VLOOKUP(C277,'2 出納簿(入力用)'!$C$5:$L$304,7,FALSE),"")</f>
        <v/>
      </c>
      <c r="E277" s="185" t="str">
        <f t="shared" si="26"/>
        <v/>
      </c>
      <c r="F277" s="201" t="str">
        <f t="shared" si="24"/>
        <v/>
      </c>
      <c r="G277" s="202" t="str">
        <f t="shared" si="25"/>
        <v/>
      </c>
    </row>
    <row r="278" spans="2:7" x14ac:dyDescent="0.4">
      <c r="B278" s="10">
        <v>72</v>
      </c>
      <c r="C278" s="134" t="str">
        <f t="shared" si="23"/>
        <v>72</v>
      </c>
      <c r="D278" s="185" t="str">
        <f>IFERROR(VLOOKUP(C278,'2 出納簿(入力用)'!$C$5:$L$304,7,FALSE),"")</f>
        <v/>
      </c>
      <c r="E278" s="185" t="str">
        <f t="shared" si="26"/>
        <v/>
      </c>
      <c r="F278" s="201" t="str">
        <f t="shared" si="24"/>
        <v/>
      </c>
      <c r="G278" s="202" t="str">
        <f t="shared" si="25"/>
        <v/>
      </c>
    </row>
    <row r="279" spans="2:7" x14ac:dyDescent="0.4">
      <c r="B279" s="10">
        <v>73</v>
      </c>
      <c r="C279" s="134" t="str">
        <f t="shared" si="23"/>
        <v>73</v>
      </c>
      <c r="D279" s="185" t="str">
        <f>IFERROR(VLOOKUP(C279,'2 出納簿(入力用)'!$C$5:$L$304,7,FALSE),"")</f>
        <v/>
      </c>
      <c r="E279" s="185" t="str">
        <f t="shared" si="26"/>
        <v/>
      </c>
      <c r="F279" s="201" t="str">
        <f t="shared" si="24"/>
        <v/>
      </c>
      <c r="G279" s="202" t="str">
        <f t="shared" si="25"/>
        <v/>
      </c>
    </row>
    <row r="280" spans="2:7" x14ac:dyDescent="0.4">
      <c r="B280" s="10">
        <v>74</v>
      </c>
      <c r="C280" s="134" t="str">
        <f t="shared" si="23"/>
        <v>74</v>
      </c>
      <c r="D280" s="185" t="str">
        <f>IFERROR(VLOOKUP(C280,'2 出納簿(入力用)'!$C$5:$L$304,7,FALSE),"")</f>
        <v/>
      </c>
      <c r="E280" s="185" t="str">
        <f t="shared" si="26"/>
        <v/>
      </c>
      <c r="F280" s="201" t="str">
        <f t="shared" si="24"/>
        <v/>
      </c>
      <c r="G280" s="202" t="str">
        <f t="shared" si="25"/>
        <v/>
      </c>
    </row>
    <row r="281" spans="2:7" x14ac:dyDescent="0.4">
      <c r="B281" s="10">
        <v>75</v>
      </c>
      <c r="C281" s="134" t="str">
        <f t="shared" si="23"/>
        <v>75</v>
      </c>
      <c r="D281" s="185" t="str">
        <f>IFERROR(VLOOKUP(C281,'2 出納簿(入力用)'!$C$5:$L$304,7,FALSE),"")</f>
        <v/>
      </c>
      <c r="E281" s="185" t="str">
        <f t="shared" si="26"/>
        <v/>
      </c>
      <c r="F281" s="201" t="str">
        <f t="shared" si="24"/>
        <v/>
      </c>
      <c r="G281" s="202" t="str">
        <f t="shared" si="25"/>
        <v/>
      </c>
    </row>
    <row r="282" spans="2:7" x14ac:dyDescent="0.4">
      <c r="B282" s="10">
        <v>76</v>
      </c>
      <c r="C282" s="134" t="str">
        <f t="shared" si="23"/>
        <v>76</v>
      </c>
      <c r="D282" s="185" t="str">
        <f>IFERROR(VLOOKUP(C282,'2 出納簿(入力用)'!$C$5:$L$304,7,FALSE),"")</f>
        <v/>
      </c>
      <c r="E282" s="185" t="str">
        <f t="shared" si="26"/>
        <v/>
      </c>
      <c r="F282" s="201" t="str">
        <f t="shared" si="24"/>
        <v/>
      </c>
      <c r="G282" s="202" t="str">
        <f t="shared" si="25"/>
        <v/>
      </c>
    </row>
    <row r="283" spans="2:7" x14ac:dyDescent="0.4">
      <c r="B283" s="10">
        <v>77</v>
      </c>
      <c r="C283" s="134" t="str">
        <f t="shared" si="23"/>
        <v>77</v>
      </c>
      <c r="D283" s="185" t="str">
        <f>IFERROR(VLOOKUP(C283,'2 出納簿(入力用)'!$C$5:$L$304,7,FALSE),"")</f>
        <v/>
      </c>
      <c r="E283" s="185" t="str">
        <f t="shared" si="26"/>
        <v/>
      </c>
      <c r="F283" s="201" t="str">
        <f t="shared" si="24"/>
        <v/>
      </c>
      <c r="G283" s="202" t="str">
        <f t="shared" si="25"/>
        <v/>
      </c>
    </row>
    <row r="284" spans="2:7" x14ac:dyDescent="0.4">
      <c r="B284" s="10">
        <v>78</v>
      </c>
      <c r="C284" s="134" t="str">
        <f t="shared" si="23"/>
        <v>78</v>
      </c>
      <c r="D284" s="185" t="str">
        <f>IFERROR(VLOOKUP(C284,'2 出納簿(入力用)'!$C$5:$L$304,7,FALSE),"")</f>
        <v/>
      </c>
      <c r="E284" s="185" t="str">
        <f t="shared" si="26"/>
        <v/>
      </c>
      <c r="F284" s="201" t="str">
        <f t="shared" si="24"/>
        <v/>
      </c>
      <c r="G284" s="202" t="str">
        <f t="shared" si="25"/>
        <v/>
      </c>
    </row>
    <row r="285" spans="2:7" x14ac:dyDescent="0.4">
      <c r="B285" s="10">
        <v>79</v>
      </c>
      <c r="C285" s="134" t="str">
        <f t="shared" si="23"/>
        <v>79</v>
      </c>
      <c r="D285" s="185" t="str">
        <f>IFERROR(VLOOKUP(C285,'2 出納簿(入力用)'!$C$5:$L$304,7,FALSE),"")</f>
        <v/>
      </c>
      <c r="E285" s="185" t="str">
        <f t="shared" si="26"/>
        <v/>
      </c>
      <c r="F285" s="201" t="str">
        <f t="shared" si="24"/>
        <v/>
      </c>
      <c r="G285" s="202" t="str">
        <f t="shared" si="25"/>
        <v/>
      </c>
    </row>
    <row r="286" spans="2:7" x14ac:dyDescent="0.4">
      <c r="B286" s="10">
        <v>80</v>
      </c>
      <c r="C286" s="134" t="str">
        <f t="shared" si="23"/>
        <v>80</v>
      </c>
      <c r="D286" s="185" t="str">
        <f>IFERROR(VLOOKUP(C286,'2 出納簿(入力用)'!$C$5:$L$304,7,FALSE),"")</f>
        <v/>
      </c>
      <c r="E286" s="185" t="str">
        <f t="shared" si="26"/>
        <v/>
      </c>
      <c r="F286" s="201" t="str">
        <f t="shared" si="24"/>
        <v/>
      </c>
      <c r="G286" s="202" t="str">
        <f t="shared" si="25"/>
        <v/>
      </c>
    </row>
    <row r="287" spans="2:7" x14ac:dyDescent="0.4">
      <c r="B287" s="10">
        <v>81</v>
      </c>
      <c r="C287" s="134" t="str">
        <f t="shared" si="23"/>
        <v>81</v>
      </c>
      <c r="D287" s="185" t="str">
        <f>IFERROR(VLOOKUP(C287,'2 出納簿(入力用)'!$C$5:$L$304,7,FALSE),"")</f>
        <v/>
      </c>
      <c r="E287" s="185" t="str">
        <f t="shared" si="26"/>
        <v/>
      </c>
      <c r="F287" s="201" t="str">
        <f t="shared" si="24"/>
        <v/>
      </c>
      <c r="G287" s="202" t="str">
        <f t="shared" si="25"/>
        <v/>
      </c>
    </row>
    <row r="288" spans="2:7" x14ac:dyDescent="0.4">
      <c r="B288" s="10">
        <v>82</v>
      </c>
      <c r="C288" s="134" t="str">
        <f t="shared" si="23"/>
        <v>82</v>
      </c>
      <c r="D288" s="185" t="str">
        <f>IFERROR(VLOOKUP(C288,'2 出納簿(入力用)'!$C$5:$L$304,7,FALSE),"")</f>
        <v/>
      </c>
      <c r="E288" s="185" t="str">
        <f t="shared" si="26"/>
        <v/>
      </c>
      <c r="F288" s="201" t="str">
        <f t="shared" si="24"/>
        <v/>
      </c>
      <c r="G288" s="202" t="str">
        <f t="shared" si="25"/>
        <v/>
      </c>
    </row>
    <row r="289" spans="2:7" x14ac:dyDescent="0.4">
      <c r="B289" s="10">
        <v>83</v>
      </c>
      <c r="C289" s="134" t="str">
        <f t="shared" si="23"/>
        <v>83</v>
      </c>
      <c r="D289" s="185" t="str">
        <f>IFERROR(VLOOKUP(C289,'2 出納簿(入力用)'!$C$5:$L$304,7,FALSE),"")</f>
        <v/>
      </c>
      <c r="E289" s="185" t="str">
        <f t="shared" si="26"/>
        <v/>
      </c>
      <c r="F289" s="201" t="str">
        <f t="shared" si="24"/>
        <v/>
      </c>
      <c r="G289" s="202" t="str">
        <f t="shared" si="25"/>
        <v/>
      </c>
    </row>
    <row r="290" spans="2:7" x14ac:dyDescent="0.4">
      <c r="B290" s="10">
        <v>84</v>
      </c>
      <c r="C290" s="134" t="str">
        <f t="shared" si="23"/>
        <v>84</v>
      </c>
      <c r="D290" s="185" t="str">
        <f>IFERROR(VLOOKUP(C290,'2 出納簿(入力用)'!$C$5:$L$304,7,FALSE),"")</f>
        <v/>
      </c>
      <c r="E290" s="185" t="str">
        <f t="shared" si="26"/>
        <v/>
      </c>
      <c r="F290" s="201" t="str">
        <f t="shared" si="24"/>
        <v/>
      </c>
      <c r="G290" s="202" t="str">
        <f t="shared" si="25"/>
        <v/>
      </c>
    </row>
    <row r="291" spans="2:7" x14ac:dyDescent="0.4">
      <c r="B291" s="10">
        <v>85</v>
      </c>
      <c r="C291" s="134" t="str">
        <f t="shared" si="23"/>
        <v>85</v>
      </c>
      <c r="D291" s="185" t="str">
        <f>IFERROR(VLOOKUP(C291,'2 出納簿(入力用)'!$C$5:$L$304,7,FALSE),"")</f>
        <v/>
      </c>
      <c r="E291" s="185" t="str">
        <f t="shared" si="26"/>
        <v/>
      </c>
      <c r="F291" s="201" t="str">
        <f t="shared" si="24"/>
        <v/>
      </c>
      <c r="G291" s="202" t="str">
        <f t="shared" si="25"/>
        <v/>
      </c>
    </row>
    <row r="292" spans="2:7" x14ac:dyDescent="0.4">
      <c r="B292" s="10">
        <v>86</v>
      </c>
      <c r="C292" s="134" t="str">
        <f t="shared" si="23"/>
        <v>86</v>
      </c>
      <c r="D292" s="185" t="str">
        <f>IFERROR(VLOOKUP(C292,'2 出納簿(入力用)'!$C$5:$L$304,7,FALSE),"")</f>
        <v/>
      </c>
      <c r="E292" s="185" t="str">
        <f t="shared" si="26"/>
        <v/>
      </c>
      <c r="F292" s="201" t="str">
        <f t="shared" si="24"/>
        <v/>
      </c>
      <c r="G292" s="202" t="str">
        <f t="shared" si="25"/>
        <v/>
      </c>
    </row>
    <row r="293" spans="2:7" x14ac:dyDescent="0.4">
      <c r="B293" s="10">
        <v>87</v>
      </c>
      <c r="C293" s="134" t="str">
        <f t="shared" si="23"/>
        <v>87</v>
      </c>
      <c r="D293" s="185" t="str">
        <f>IFERROR(VLOOKUP(C293,'2 出納簿(入力用)'!$C$5:$L$304,7,FALSE),"")</f>
        <v/>
      </c>
      <c r="E293" s="185" t="str">
        <f t="shared" si="26"/>
        <v/>
      </c>
      <c r="F293" s="201" t="str">
        <f t="shared" si="24"/>
        <v/>
      </c>
      <c r="G293" s="202" t="str">
        <f t="shared" si="25"/>
        <v/>
      </c>
    </row>
    <row r="294" spans="2:7" x14ac:dyDescent="0.4">
      <c r="B294" s="10">
        <v>88</v>
      </c>
      <c r="C294" s="134" t="str">
        <f t="shared" si="23"/>
        <v>88</v>
      </c>
      <c r="D294" s="185" t="str">
        <f>IFERROR(VLOOKUP(C294,'2 出納簿(入力用)'!$C$5:$L$304,7,FALSE),"")</f>
        <v/>
      </c>
      <c r="E294" s="185" t="str">
        <f t="shared" si="26"/>
        <v/>
      </c>
      <c r="F294" s="201" t="str">
        <f t="shared" si="24"/>
        <v/>
      </c>
      <c r="G294" s="202" t="str">
        <f t="shared" si="25"/>
        <v/>
      </c>
    </row>
    <row r="295" spans="2:7" x14ac:dyDescent="0.4">
      <c r="B295" s="10">
        <v>89</v>
      </c>
      <c r="C295" s="134" t="str">
        <f t="shared" si="23"/>
        <v>89</v>
      </c>
      <c r="D295" s="185" t="str">
        <f>IFERROR(VLOOKUP(C295,'2 出納簿(入力用)'!$C$5:$L$304,7,FALSE),"")</f>
        <v/>
      </c>
      <c r="E295" s="185" t="str">
        <f t="shared" si="26"/>
        <v/>
      </c>
      <c r="F295" s="201" t="str">
        <f t="shared" si="24"/>
        <v/>
      </c>
      <c r="G295" s="202" t="str">
        <f t="shared" si="25"/>
        <v/>
      </c>
    </row>
    <row r="296" spans="2:7" x14ac:dyDescent="0.4">
      <c r="B296" s="10">
        <v>90</v>
      </c>
      <c r="C296" s="134" t="str">
        <f t="shared" si="23"/>
        <v>90</v>
      </c>
      <c r="D296" s="185" t="str">
        <f>IFERROR(VLOOKUP(C296,'2 出納簿(入力用)'!$C$5:$L$304,7,FALSE),"")</f>
        <v/>
      </c>
      <c r="E296" s="185" t="str">
        <f t="shared" si="26"/>
        <v/>
      </c>
      <c r="F296" s="201" t="str">
        <f t="shared" si="24"/>
        <v/>
      </c>
      <c r="G296" s="202" t="str">
        <f t="shared" si="25"/>
        <v/>
      </c>
    </row>
    <row r="297" spans="2:7" x14ac:dyDescent="0.4">
      <c r="B297" s="10">
        <v>91</v>
      </c>
      <c r="C297" s="134" t="str">
        <f t="shared" si="23"/>
        <v>91</v>
      </c>
      <c r="D297" s="185" t="str">
        <f>IFERROR(VLOOKUP(C297,'2 出納簿(入力用)'!$C$5:$L$304,7,FALSE),"")</f>
        <v/>
      </c>
      <c r="E297" s="185" t="str">
        <f t="shared" si="26"/>
        <v/>
      </c>
      <c r="F297" s="201" t="str">
        <f t="shared" si="24"/>
        <v/>
      </c>
      <c r="G297" s="202" t="str">
        <f t="shared" si="25"/>
        <v/>
      </c>
    </row>
    <row r="298" spans="2:7" x14ac:dyDescent="0.4">
      <c r="B298" s="10">
        <v>92</v>
      </c>
      <c r="C298" s="134" t="str">
        <f t="shared" si="23"/>
        <v>92</v>
      </c>
      <c r="D298" s="185" t="str">
        <f>IFERROR(VLOOKUP(C298,'2 出納簿(入力用)'!$C$5:$L$304,7,FALSE),"")</f>
        <v/>
      </c>
      <c r="E298" s="185" t="str">
        <f t="shared" si="26"/>
        <v/>
      </c>
      <c r="F298" s="201" t="str">
        <f t="shared" si="24"/>
        <v/>
      </c>
      <c r="G298" s="202" t="str">
        <f t="shared" si="25"/>
        <v/>
      </c>
    </row>
    <row r="299" spans="2:7" x14ac:dyDescent="0.4">
      <c r="B299" s="10">
        <v>93</v>
      </c>
      <c r="C299" s="134" t="str">
        <f t="shared" si="23"/>
        <v>93</v>
      </c>
      <c r="D299" s="185" t="str">
        <f>IFERROR(VLOOKUP(C299,'2 出納簿(入力用)'!$C$5:$L$304,7,FALSE),"")</f>
        <v/>
      </c>
      <c r="E299" s="185" t="str">
        <f t="shared" si="26"/>
        <v/>
      </c>
      <c r="F299" s="201" t="str">
        <f t="shared" si="24"/>
        <v/>
      </c>
      <c r="G299" s="202" t="str">
        <f t="shared" si="25"/>
        <v/>
      </c>
    </row>
    <row r="300" spans="2:7" x14ac:dyDescent="0.4">
      <c r="B300" s="10">
        <v>94</v>
      </c>
      <c r="C300" s="134" t="str">
        <f t="shared" si="23"/>
        <v>94</v>
      </c>
      <c r="D300" s="185" t="str">
        <f>IFERROR(VLOOKUP(C300,'2 出納簿(入力用)'!$C$5:$L$304,7,FALSE),"")</f>
        <v/>
      </c>
      <c r="E300" s="185" t="str">
        <f t="shared" si="26"/>
        <v/>
      </c>
      <c r="F300" s="201" t="str">
        <f t="shared" si="24"/>
        <v/>
      </c>
      <c r="G300" s="202" t="str">
        <f t="shared" si="25"/>
        <v/>
      </c>
    </row>
    <row r="301" spans="2:7" x14ac:dyDescent="0.4">
      <c r="B301" s="10">
        <v>95</v>
      </c>
      <c r="C301" s="134" t="str">
        <f t="shared" si="23"/>
        <v>95</v>
      </c>
      <c r="D301" s="185" t="str">
        <f>IFERROR(VLOOKUP(C301,'2 出納簿(入力用)'!$C$5:$L$304,7,FALSE),"")</f>
        <v/>
      </c>
      <c r="E301" s="185" t="str">
        <f t="shared" si="26"/>
        <v/>
      </c>
      <c r="F301" s="201" t="str">
        <f t="shared" si="24"/>
        <v/>
      </c>
      <c r="G301" s="202" t="str">
        <f t="shared" si="25"/>
        <v/>
      </c>
    </row>
    <row r="302" spans="2:7" x14ac:dyDescent="0.4">
      <c r="B302" s="10">
        <v>96</v>
      </c>
      <c r="C302" s="134" t="str">
        <f t="shared" si="23"/>
        <v>96</v>
      </c>
      <c r="D302" s="185" t="str">
        <f>IFERROR(VLOOKUP(C302,'2 出納簿(入力用)'!$C$5:$L$304,7,FALSE),"")</f>
        <v/>
      </c>
      <c r="E302" s="185" t="str">
        <f t="shared" si="26"/>
        <v/>
      </c>
      <c r="F302" s="201" t="str">
        <f t="shared" si="24"/>
        <v/>
      </c>
      <c r="G302" s="202" t="str">
        <f t="shared" si="25"/>
        <v/>
      </c>
    </row>
    <row r="303" spans="2:7" x14ac:dyDescent="0.4">
      <c r="B303" s="10">
        <v>97</v>
      </c>
      <c r="C303" s="134" t="str">
        <f t="shared" ref="C303:C306" si="27">CONCATENATE(B303,$I$4)</f>
        <v>97</v>
      </c>
      <c r="D303" s="185" t="str">
        <f>IFERROR(VLOOKUP(C303,'2 出納簿(入力用)'!$C$5:$L$304,7,FALSE),"")</f>
        <v/>
      </c>
      <c r="E303" s="185" t="str">
        <f t="shared" si="26"/>
        <v/>
      </c>
      <c r="F303" s="201" t="str">
        <f t="shared" si="24"/>
        <v/>
      </c>
      <c r="G303" s="202" t="str">
        <f t="shared" si="25"/>
        <v/>
      </c>
    </row>
    <row r="304" spans="2:7" x14ac:dyDescent="0.4">
      <c r="B304" s="10">
        <v>98</v>
      </c>
      <c r="C304" s="134" t="str">
        <f t="shared" si="27"/>
        <v>98</v>
      </c>
      <c r="D304" s="185" t="str">
        <f>IFERROR(VLOOKUP(C304,'2 出納簿(入力用)'!$C$5:$L$304,7,FALSE),"")</f>
        <v/>
      </c>
      <c r="E304" s="185" t="str">
        <f t="shared" si="26"/>
        <v/>
      </c>
      <c r="F304" s="201" t="str">
        <f t="shared" si="24"/>
        <v/>
      </c>
      <c r="G304" s="202" t="str">
        <f t="shared" si="25"/>
        <v/>
      </c>
    </row>
    <row r="305" spans="2:7" x14ac:dyDescent="0.4">
      <c r="B305" s="10">
        <v>99</v>
      </c>
      <c r="C305" s="134" t="str">
        <f t="shared" si="27"/>
        <v>99</v>
      </c>
      <c r="D305" s="185" t="str">
        <f>IFERROR(VLOOKUP(C305,'2 出納簿(入力用)'!$C$5:$L$304,7,FALSE),"")</f>
        <v/>
      </c>
      <c r="E305" s="185" t="str">
        <f t="shared" si="26"/>
        <v/>
      </c>
      <c r="F305" s="201" t="str">
        <f t="shared" si="24"/>
        <v/>
      </c>
      <c r="G305" s="202" t="str">
        <f t="shared" si="25"/>
        <v/>
      </c>
    </row>
    <row r="306" spans="2:7" ht="15" thickBot="1" x14ac:dyDescent="0.45">
      <c r="B306" s="62">
        <v>100</v>
      </c>
      <c r="C306" s="167" t="str">
        <f t="shared" si="27"/>
        <v>100</v>
      </c>
      <c r="D306" s="168" t="str">
        <f>IFERROR(VLOOKUP(C306,'2 出納簿(入力用)'!$C$5:$L$304,7,FALSE),"")</f>
        <v/>
      </c>
      <c r="E306" s="168" t="str">
        <f t="shared" si="26"/>
        <v/>
      </c>
      <c r="F306" s="203" t="str">
        <f t="shared" si="24"/>
        <v/>
      </c>
      <c r="G306" s="204" t="str">
        <f t="shared" si="25"/>
        <v/>
      </c>
    </row>
    <row r="307" spans="2:7" ht="15" thickTop="1" x14ac:dyDescent="0.4">
      <c r="B307" s="63">
        <v>1</v>
      </c>
      <c r="C307" s="169" t="str">
        <f t="shared" ref="C307:C338" si="28">CONCATENATE(B307,$J$4)</f>
        <v>1</v>
      </c>
      <c r="D307" s="173" t="str">
        <f>IFERROR(VLOOKUP(C307,'2 出納簿(入力用)'!$C$5:$L$304,7,FALSE),"")</f>
        <v/>
      </c>
      <c r="E307" s="173" t="str">
        <f>D307</f>
        <v/>
      </c>
      <c r="F307" s="190" t="str">
        <f>IFERROR(IF(E307/$J$5&gt;1,"×",IF(E307/$J$5&gt;=0.8,"△","")),"")</f>
        <v/>
      </c>
      <c r="G307" s="191" t="str">
        <f>IFERROR(IF(E307/$J$5&gt;1,$J$4&amp;"が予算額を超えました",IF(E307/$J$5&gt;=0.8,$J$4&amp;"の執行率が8割を超えました","")),"")</f>
        <v/>
      </c>
    </row>
    <row r="308" spans="2:7" x14ac:dyDescent="0.4">
      <c r="B308" s="64">
        <v>2</v>
      </c>
      <c r="C308" s="171" t="str">
        <f t="shared" si="28"/>
        <v>2</v>
      </c>
      <c r="D308" s="192" t="str">
        <f>IFERROR(VLOOKUP(C308,'2 出納簿(入力用)'!$C$5:$L$304,7,FALSE),"")</f>
        <v/>
      </c>
      <c r="E308" s="192" t="str">
        <f>IFERROR(E307+D308,"")</f>
        <v/>
      </c>
      <c r="F308" s="193" t="str">
        <f t="shared" ref="F308:F371" si="29">IFERROR(IF(E308/$J$5&gt;1,"×",IF(E308/$J$5&gt;=0.8,"△","")),"")</f>
        <v/>
      </c>
      <c r="G308" s="194" t="str">
        <f t="shared" ref="G308:G371" si="30">IFERROR(IF(E308/$J$5&gt;1,$J$4&amp;"が予算額を超えました",IF(E308/$J$5&gt;=0.8,$J$4&amp;"の執行率が8割を超えました","")),"")</f>
        <v/>
      </c>
    </row>
    <row r="309" spans="2:7" x14ac:dyDescent="0.4">
      <c r="B309" s="64">
        <v>3</v>
      </c>
      <c r="C309" s="171" t="str">
        <f t="shared" si="28"/>
        <v>3</v>
      </c>
      <c r="D309" s="192" t="str">
        <f>IFERROR(VLOOKUP(C309,'2 出納簿(入力用)'!$C$5:$L$304,7,FALSE),"")</f>
        <v/>
      </c>
      <c r="E309" s="192" t="str">
        <f t="shared" ref="E309:E372" si="31">IFERROR(E308+D309,"")</f>
        <v/>
      </c>
      <c r="F309" s="193" t="str">
        <f t="shared" si="29"/>
        <v/>
      </c>
      <c r="G309" s="194" t="str">
        <f t="shared" si="30"/>
        <v/>
      </c>
    </row>
    <row r="310" spans="2:7" x14ac:dyDescent="0.4">
      <c r="B310" s="64">
        <v>4</v>
      </c>
      <c r="C310" s="171" t="str">
        <f t="shared" si="28"/>
        <v>4</v>
      </c>
      <c r="D310" s="192" t="str">
        <f>IFERROR(VLOOKUP(C310,'2 出納簿(入力用)'!$C$5:$L$304,7,FALSE),"")</f>
        <v/>
      </c>
      <c r="E310" s="192" t="str">
        <f t="shared" si="31"/>
        <v/>
      </c>
      <c r="F310" s="193" t="str">
        <f t="shared" si="29"/>
        <v/>
      </c>
      <c r="G310" s="194" t="str">
        <f t="shared" si="30"/>
        <v/>
      </c>
    </row>
    <row r="311" spans="2:7" x14ac:dyDescent="0.4">
      <c r="B311" s="64">
        <v>5</v>
      </c>
      <c r="C311" s="171" t="str">
        <f t="shared" si="28"/>
        <v>5</v>
      </c>
      <c r="D311" s="192" t="str">
        <f>IFERROR(VLOOKUP(C311,'2 出納簿(入力用)'!$C$5:$L$304,7,FALSE),"")</f>
        <v/>
      </c>
      <c r="E311" s="192" t="str">
        <f t="shared" si="31"/>
        <v/>
      </c>
      <c r="F311" s="193" t="str">
        <f t="shared" si="29"/>
        <v/>
      </c>
      <c r="G311" s="194" t="str">
        <f t="shared" si="30"/>
        <v/>
      </c>
    </row>
    <row r="312" spans="2:7" x14ac:dyDescent="0.4">
      <c r="B312" s="64">
        <v>6</v>
      </c>
      <c r="C312" s="171" t="str">
        <f t="shared" si="28"/>
        <v>6</v>
      </c>
      <c r="D312" s="192" t="str">
        <f>IFERROR(VLOOKUP(C312,'2 出納簿(入力用)'!$C$5:$L$304,7,FALSE),"")</f>
        <v/>
      </c>
      <c r="E312" s="192" t="str">
        <f t="shared" si="31"/>
        <v/>
      </c>
      <c r="F312" s="193" t="str">
        <f t="shared" si="29"/>
        <v/>
      </c>
      <c r="G312" s="194" t="str">
        <f t="shared" si="30"/>
        <v/>
      </c>
    </row>
    <row r="313" spans="2:7" x14ac:dyDescent="0.4">
      <c r="B313" s="64">
        <v>7</v>
      </c>
      <c r="C313" s="171" t="str">
        <f t="shared" si="28"/>
        <v>7</v>
      </c>
      <c r="D313" s="192" t="str">
        <f>IFERROR(VLOOKUP(C313,'2 出納簿(入力用)'!$C$5:$L$304,7,FALSE),"")</f>
        <v/>
      </c>
      <c r="E313" s="192" t="str">
        <f t="shared" si="31"/>
        <v/>
      </c>
      <c r="F313" s="193" t="str">
        <f t="shared" si="29"/>
        <v/>
      </c>
      <c r="G313" s="194" t="str">
        <f t="shared" si="30"/>
        <v/>
      </c>
    </row>
    <row r="314" spans="2:7" x14ac:dyDescent="0.4">
      <c r="B314" s="64">
        <v>8</v>
      </c>
      <c r="C314" s="171" t="str">
        <f t="shared" si="28"/>
        <v>8</v>
      </c>
      <c r="D314" s="192" t="str">
        <f>IFERROR(VLOOKUP(C314,'2 出納簿(入力用)'!$C$5:$L$304,7,FALSE),"")</f>
        <v/>
      </c>
      <c r="E314" s="192" t="str">
        <f t="shared" si="31"/>
        <v/>
      </c>
      <c r="F314" s="193" t="str">
        <f t="shared" si="29"/>
        <v/>
      </c>
      <c r="G314" s="194" t="str">
        <f t="shared" si="30"/>
        <v/>
      </c>
    </row>
    <row r="315" spans="2:7" x14ac:dyDescent="0.4">
      <c r="B315" s="64">
        <v>9</v>
      </c>
      <c r="C315" s="171" t="str">
        <f t="shared" si="28"/>
        <v>9</v>
      </c>
      <c r="D315" s="192" t="str">
        <f>IFERROR(VLOOKUP(C315,'2 出納簿(入力用)'!$C$5:$L$304,7,FALSE),"")</f>
        <v/>
      </c>
      <c r="E315" s="192" t="str">
        <f t="shared" si="31"/>
        <v/>
      </c>
      <c r="F315" s="193" t="str">
        <f t="shared" si="29"/>
        <v/>
      </c>
      <c r="G315" s="194" t="str">
        <f t="shared" si="30"/>
        <v/>
      </c>
    </row>
    <row r="316" spans="2:7" x14ac:dyDescent="0.4">
      <c r="B316" s="64">
        <v>10</v>
      </c>
      <c r="C316" s="171" t="str">
        <f t="shared" si="28"/>
        <v>10</v>
      </c>
      <c r="D316" s="192" t="str">
        <f>IFERROR(VLOOKUP(C316,'2 出納簿(入力用)'!$C$5:$L$304,7,FALSE),"")</f>
        <v/>
      </c>
      <c r="E316" s="192" t="str">
        <f t="shared" si="31"/>
        <v/>
      </c>
      <c r="F316" s="193" t="str">
        <f t="shared" si="29"/>
        <v/>
      </c>
      <c r="G316" s="194" t="str">
        <f t="shared" si="30"/>
        <v/>
      </c>
    </row>
    <row r="317" spans="2:7" x14ac:dyDescent="0.4">
      <c r="B317" s="64">
        <v>11</v>
      </c>
      <c r="C317" s="171" t="str">
        <f t="shared" si="28"/>
        <v>11</v>
      </c>
      <c r="D317" s="192" t="str">
        <f>IFERROR(VLOOKUP(C317,'2 出納簿(入力用)'!$C$5:$L$304,7,FALSE),"")</f>
        <v/>
      </c>
      <c r="E317" s="192" t="str">
        <f t="shared" si="31"/>
        <v/>
      </c>
      <c r="F317" s="193" t="str">
        <f t="shared" si="29"/>
        <v/>
      </c>
      <c r="G317" s="194" t="str">
        <f t="shared" si="30"/>
        <v/>
      </c>
    </row>
    <row r="318" spans="2:7" x14ac:dyDescent="0.4">
      <c r="B318" s="64">
        <v>12</v>
      </c>
      <c r="C318" s="171" t="str">
        <f t="shared" si="28"/>
        <v>12</v>
      </c>
      <c r="D318" s="192" t="str">
        <f>IFERROR(VLOOKUP(C318,'2 出納簿(入力用)'!$C$5:$L$304,7,FALSE),"")</f>
        <v/>
      </c>
      <c r="E318" s="192" t="str">
        <f t="shared" si="31"/>
        <v/>
      </c>
      <c r="F318" s="193" t="str">
        <f t="shared" si="29"/>
        <v/>
      </c>
      <c r="G318" s="194" t="str">
        <f t="shared" si="30"/>
        <v/>
      </c>
    </row>
    <row r="319" spans="2:7" x14ac:dyDescent="0.4">
      <c r="B319" s="64">
        <v>13</v>
      </c>
      <c r="C319" s="171" t="str">
        <f t="shared" si="28"/>
        <v>13</v>
      </c>
      <c r="D319" s="192" t="str">
        <f>IFERROR(VLOOKUP(C319,'2 出納簿(入力用)'!$C$5:$L$304,7,FALSE),"")</f>
        <v/>
      </c>
      <c r="E319" s="192" t="str">
        <f t="shared" si="31"/>
        <v/>
      </c>
      <c r="F319" s="193" t="str">
        <f t="shared" si="29"/>
        <v/>
      </c>
      <c r="G319" s="194" t="str">
        <f t="shared" si="30"/>
        <v/>
      </c>
    </row>
    <row r="320" spans="2:7" x14ac:dyDescent="0.4">
      <c r="B320" s="64">
        <v>14</v>
      </c>
      <c r="C320" s="171" t="str">
        <f t="shared" si="28"/>
        <v>14</v>
      </c>
      <c r="D320" s="192" t="str">
        <f>IFERROR(VLOOKUP(C320,'2 出納簿(入力用)'!$C$5:$L$304,7,FALSE),"")</f>
        <v/>
      </c>
      <c r="E320" s="192" t="str">
        <f t="shared" si="31"/>
        <v/>
      </c>
      <c r="F320" s="193" t="str">
        <f t="shared" si="29"/>
        <v/>
      </c>
      <c r="G320" s="194" t="str">
        <f t="shared" si="30"/>
        <v/>
      </c>
    </row>
    <row r="321" spans="2:7" x14ac:dyDescent="0.4">
      <c r="B321" s="64">
        <v>15</v>
      </c>
      <c r="C321" s="171" t="str">
        <f t="shared" si="28"/>
        <v>15</v>
      </c>
      <c r="D321" s="192" t="str">
        <f>IFERROR(VLOOKUP(C321,'2 出納簿(入力用)'!$C$5:$L$304,7,FALSE),"")</f>
        <v/>
      </c>
      <c r="E321" s="192" t="str">
        <f t="shared" si="31"/>
        <v/>
      </c>
      <c r="F321" s="193" t="str">
        <f t="shared" si="29"/>
        <v/>
      </c>
      <c r="G321" s="194" t="str">
        <f t="shared" si="30"/>
        <v/>
      </c>
    </row>
    <row r="322" spans="2:7" x14ac:dyDescent="0.4">
      <c r="B322" s="64">
        <v>16</v>
      </c>
      <c r="C322" s="171" t="str">
        <f t="shared" si="28"/>
        <v>16</v>
      </c>
      <c r="D322" s="192" t="str">
        <f>IFERROR(VLOOKUP(C322,'2 出納簿(入力用)'!$C$5:$L$304,7,FALSE),"")</f>
        <v/>
      </c>
      <c r="E322" s="192" t="str">
        <f t="shared" si="31"/>
        <v/>
      </c>
      <c r="F322" s="193" t="str">
        <f t="shared" si="29"/>
        <v/>
      </c>
      <c r="G322" s="194" t="str">
        <f t="shared" si="30"/>
        <v/>
      </c>
    </row>
    <row r="323" spans="2:7" x14ac:dyDescent="0.4">
      <c r="B323" s="64">
        <v>17</v>
      </c>
      <c r="C323" s="171" t="str">
        <f t="shared" si="28"/>
        <v>17</v>
      </c>
      <c r="D323" s="192" t="str">
        <f>IFERROR(VLOOKUP(C323,'2 出納簿(入力用)'!$C$5:$L$304,7,FALSE),"")</f>
        <v/>
      </c>
      <c r="E323" s="192" t="str">
        <f t="shared" si="31"/>
        <v/>
      </c>
      <c r="F323" s="193" t="str">
        <f t="shared" si="29"/>
        <v/>
      </c>
      <c r="G323" s="194" t="str">
        <f t="shared" si="30"/>
        <v/>
      </c>
    </row>
    <row r="324" spans="2:7" x14ac:dyDescent="0.4">
      <c r="B324" s="64">
        <v>18</v>
      </c>
      <c r="C324" s="171" t="str">
        <f t="shared" si="28"/>
        <v>18</v>
      </c>
      <c r="D324" s="192" t="str">
        <f>IFERROR(VLOOKUP(C324,'2 出納簿(入力用)'!$C$5:$L$304,7,FALSE),"")</f>
        <v/>
      </c>
      <c r="E324" s="192" t="str">
        <f t="shared" si="31"/>
        <v/>
      </c>
      <c r="F324" s="193" t="str">
        <f t="shared" si="29"/>
        <v/>
      </c>
      <c r="G324" s="194" t="str">
        <f t="shared" si="30"/>
        <v/>
      </c>
    </row>
    <row r="325" spans="2:7" x14ac:dyDescent="0.4">
      <c r="B325" s="64">
        <v>19</v>
      </c>
      <c r="C325" s="171" t="str">
        <f t="shared" si="28"/>
        <v>19</v>
      </c>
      <c r="D325" s="192" t="str">
        <f>IFERROR(VLOOKUP(C325,'2 出納簿(入力用)'!$C$5:$L$304,7,FALSE),"")</f>
        <v/>
      </c>
      <c r="E325" s="192" t="str">
        <f t="shared" si="31"/>
        <v/>
      </c>
      <c r="F325" s="193" t="str">
        <f t="shared" si="29"/>
        <v/>
      </c>
      <c r="G325" s="194" t="str">
        <f t="shared" si="30"/>
        <v/>
      </c>
    </row>
    <row r="326" spans="2:7" x14ac:dyDescent="0.4">
      <c r="B326" s="64">
        <v>20</v>
      </c>
      <c r="C326" s="171" t="str">
        <f t="shared" si="28"/>
        <v>20</v>
      </c>
      <c r="D326" s="192" t="str">
        <f>IFERROR(VLOOKUP(C326,'2 出納簿(入力用)'!$C$5:$L$304,7,FALSE),"")</f>
        <v/>
      </c>
      <c r="E326" s="192" t="str">
        <f t="shared" si="31"/>
        <v/>
      </c>
      <c r="F326" s="193" t="str">
        <f t="shared" si="29"/>
        <v/>
      </c>
      <c r="G326" s="194" t="str">
        <f t="shared" si="30"/>
        <v/>
      </c>
    </row>
    <row r="327" spans="2:7" x14ac:dyDescent="0.4">
      <c r="B327" s="64">
        <v>21</v>
      </c>
      <c r="C327" s="171" t="str">
        <f t="shared" si="28"/>
        <v>21</v>
      </c>
      <c r="D327" s="192" t="str">
        <f>IFERROR(VLOOKUP(C327,'2 出納簿(入力用)'!$C$5:$L$304,7,FALSE),"")</f>
        <v/>
      </c>
      <c r="E327" s="192" t="str">
        <f t="shared" si="31"/>
        <v/>
      </c>
      <c r="F327" s="193" t="str">
        <f t="shared" si="29"/>
        <v/>
      </c>
      <c r="G327" s="194" t="str">
        <f t="shared" si="30"/>
        <v/>
      </c>
    </row>
    <row r="328" spans="2:7" x14ac:dyDescent="0.4">
      <c r="B328" s="64">
        <v>22</v>
      </c>
      <c r="C328" s="171" t="str">
        <f t="shared" si="28"/>
        <v>22</v>
      </c>
      <c r="D328" s="192" t="str">
        <f>IFERROR(VLOOKUP(C328,'2 出納簿(入力用)'!$C$5:$L$304,7,FALSE),"")</f>
        <v/>
      </c>
      <c r="E328" s="192" t="str">
        <f t="shared" si="31"/>
        <v/>
      </c>
      <c r="F328" s="193" t="str">
        <f t="shared" si="29"/>
        <v/>
      </c>
      <c r="G328" s="194" t="str">
        <f t="shared" si="30"/>
        <v/>
      </c>
    </row>
    <row r="329" spans="2:7" x14ac:dyDescent="0.4">
      <c r="B329" s="64">
        <v>23</v>
      </c>
      <c r="C329" s="171" t="str">
        <f t="shared" si="28"/>
        <v>23</v>
      </c>
      <c r="D329" s="192" t="str">
        <f>IFERROR(VLOOKUP(C329,'2 出納簿(入力用)'!$C$5:$L$304,7,FALSE),"")</f>
        <v/>
      </c>
      <c r="E329" s="192" t="str">
        <f t="shared" si="31"/>
        <v/>
      </c>
      <c r="F329" s="193" t="str">
        <f t="shared" si="29"/>
        <v/>
      </c>
      <c r="G329" s="194" t="str">
        <f t="shared" si="30"/>
        <v/>
      </c>
    </row>
    <row r="330" spans="2:7" x14ac:dyDescent="0.4">
      <c r="B330" s="64">
        <v>24</v>
      </c>
      <c r="C330" s="171" t="str">
        <f t="shared" si="28"/>
        <v>24</v>
      </c>
      <c r="D330" s="192" t="str">
        <f>IFERROR(VLOOKUP(C330,'2 出納簿(入力用)'!$C$5:$L$304,7,FALSE),"")</f>
        <v/>
      </c>
      <c r="E330" s="192" t="str">
        <f t="shared" si="31"/>
        <v/>
      </c>
      <c r="F330" s="193" t="str">
        <f t="shared" si="29"/>
        <v/>
      </c>
      <c r="G330" s="194" t="str">
        <f t="shared" si="30"/>
        <v/>
      </c>
    </row>
    <row r="331" spans="2:7" x14ac:dyDescent="0.4">
      <c r="B331" s="64">
        <v>25</v>
      </c>
      <c r="C331" s="171" t="str">
        <f t="shared" si="28"/>
        <v>25</v>
      </c>
      <c r="D331" s="192" t="str">
        <f>IFERROR(VLOOKUP(C331,'2 出納簿(入力用)'!$C$5:$L$304,7,FALSE),"")</f>
        <v/>
      </c>
      <c r="E331" s="192" t="str">
        <f t="shared" si="31"/>
        <v/>
      </c>
      <c r="F331" s="193" t="str">
        <f t="shared" si="29"/>
        <v/>
      </c>
      <c r="G331" s="194" t="str">
        <f t="shared" si="30"/>
        <v/>
      </c>
    </row>
    <row r="332" spans="2:7" x14ac:dyDescent="0.4">
      <c r="B332" s="64">
        <v>26</v>
      </c>
      <c r="C332" s="171" t="str">
        <f t="shared" si="28"/>
        <v>26</v>
      </c>
      <c r="D332" s="192" t="str">
        <f>IFERROR(VLOOKUP(C332,'2 出納簿(入力用)'!$C$5:$L$304,7,FALSE),"")</f>
        <v/>
      </c>
      <c r="E332" s="192" t="str">
        <f t="shared" si="31"/>
        <v/>
      </c>
      <c r="F332" s="193" t="str">
        <f t="shared" si="29"/>
        <v/>
      </c>
      <c r="G332" s="194" t="str">
        <f t="shared" si="30"/>
        <v/>
      </c>
    </row>
    <row r="333" spans="2:7" x14ac:dyDescent="0.4">
      <c r="B333" s="64">
        <v>27</v>
      </c>
      <c r="C333" s="171" t="str">
        <f t="shared" si="28"/>
        <v>27</v>
      </c>
      <c r="D333" s="192" t="str">
        <f>IFERROR(VLOOKUP(C333,'2 出納簿(入力用)'!$C$5:$L$304,7,FALSE),"")</f>
        <v/>
      </c>
      <c r="E333" s="192" t="str">
        <f t="shared" si="31"/>
        <v/>
      </c>
      <c r="F333" s="193" t="str">
        <f t="shared" si="29"/>
        <v/>
      </c>
      <c r="G333" s="194" t="str">
        <f t="shared" si="30"/>
        <v/>
      </c>
    </row>
    <row r="334" spans="2:7" x14ac:dyDescent="0.4">
      <c r="B334" s="64">
        <v>28</v>
      </c>
      <c r="C334" s="171" t="str">
        <f t="shared" si="28"/>
        <v>28</v>
      </c>
      <c r="D334" s="192" t="str">
        <f>IFERROR(VLOOKUP(C334,'2 出納簿(入力用)'!$C$5:$L$304,7,FALSE),"")</f>
        <v/>
      </c>
      <c r="E334" s="192" t="str">
        <f t="shared" si="31"/>
        <v/>
      </c>
      <c r="F334" s="193" t="str">
        <f t="shared" si="29"/>
        <v/>
      </c>
      <c r="G334" s="194" t="str">
        <f t="shared" si="30"/>
        <v/>
      </c>
    </row>
    <row r="335" spans="2:7" x14ac:dyDescent="0.4">
      <c r="B335" s="64">
        <v>29</v>
      </c>
      <c r="C335" s="171" t="str">
        <f t="shared" si="28"/>
        <v>29</v>
      </c>
      <c r="D335" s="192" t="str">
        <f>IFERROR(VLOOKUP(C335,'2 出納簿(入力用)'!$C$5:$L$304,7,FALSE),"")</f>
        <v/>
      </c>
      <c r="E335" s="192" t="str">
        <f t="shared" si="31"/>
        <v/>
      </c>
      <c r="F335" s="193" t="str">
        <f t="shared" si="29"/>
        <v/>
      </c>
      <c r="G335" s="194" t="str">
        <f t="shared" si="30"/>
        <v/>
      </c>
    </row>
    <row r="336" spans="2:7" x14ac:dyDescent="0.4">
      <c r="B336" s="64">
        <v>30</v>
      </c>
      <c r="C336" s="171" t="str">
        <f t="shared" si="28"/>
        <v>30</v>
      </c>
      <c r="D336" s="192" t="str">
        <f>IFERROR(VLOOKUP(C336,'2 出納簿(入力用)'!$C$5:$L$304,7,FALSE),"")</f>
        <v/>
      </c>
      <c r="E336" s="192" t="str">
        <f t="shared" si="31"/>
        <v/>
      </c>
      <c r="F336" s="193" t="str">
        <f t="shared" si="29"/>
        <v/>
      </c>
      <c r="G336" s="194" t="str">
        <f t="shared" si="30"/>
        <v/>
      </c>
    </row>
    <row r="337" spans="2:7" x14ac:dyDescent="0.4">
      <c r="B337" s="64">
        <v>31</v>
      </c>
      <c r="C337" s="171" t="str">
        <f t="shared" si="28"/>
        <v>31</v>
      </c>
      <c r="D337" s="192" t="str">
        <f>IFERROR(VLOOKUP(C337,'2 出納簿(入力用)'!$C$5:$L$304,7,FALSE),"")</f>
        <v/>
      </c>
      <c r="E337" s="192" t="str">
        <f t="shared" si="31"/>
        <v/>
      </c>
      <c r="F337" s="193" t="str">
        <f t="shared" si="29"/>
        <v/>
      </c>
      <c r="G337" s="194" t="str">
        <f t="shared" si="30"/>
        <v/>
      </c>
    </row>
    <row r="338" spans="2:7" x14ac:dyDescent="0.4">
      <c r="B338" s="64">
        <v>32</v>
      </c>
      <c r="C338" s="171" t="str">
        <f t="shared" si="28"/>
        <v>32</v>
      </c>
      <c r="D338" s="192" t="str">
        <f>IFERROR(VLOOKUP(C338,'2 出納簿(入力用)'!$C$5:$L$304,7,FALSE),"")</f>
        <v/>
      </c>
      <c r="E338" s="192" t="str">
        <f t="shared" si="31"/>
        <v/>
      </c>
      <c r="F338" s="193" t="str">
        <f t="shared" si="29"/>
        <v/>
      </c>
      <c r="G338" s="194" t="str">
        <f t="shared" si="30"/>
        <v/>
      </c>
    </row>
    <row r="339" spans="2:7" x14ac:dyDescent="0.4">
      <c r="B339" s="64">
        <v>33</v>
      </c>
      <c r="C339" s="171" t="str">
        <f t="shared" ref="C339:C370" si="32">CONCATENATE(B339,$J$4)</f>
        <v>33</v>
      </c>
      <c r="D339" s="192" t="str">
        <f>IFERROR(VLOOKUP(C339,'2 出納簿(入力用)'!$C$5:$L$304,7,FALSE),"")</f>
        <v/>
      </c>
      <c r="E339" s="192" t="str">
        <f t="shared" si="31"/>
        <v/>
      </c>
      <c r="F339" s="193" t="str">
        <f t="shared" si="29"/>
        <v/>
      </c>
      <c r="G339" s="194" t="str">
        <f t="shared" si="30"/>
        <v/>
      </c>
    </row>
    <row r="340" spans="2:7" x14ac:dyDescent="0.4">
      <c r="B340" s="64">
        <v>34</v>
      </c>
      <c r="C340" s="171" t="str">
        <f t="shared" si="32"/>
        <v>34</v>
      </c>
      <c r="D340" s="192" t="str">
        <f>IFERROR(VLOOKUP(C340,'2 出納簿(入力用)'!$C$5:$L$304,7,FALSE),"")</f>
        <v/>
      </c>
      <c r="E340" s="192" t="str">
        <f t="shared" si="31"/>
        <v/>
      </c>
      <c r="F340" s="193" t="str">
        <f t="shared" si="29"/>
        <v/>
      </c>
      <c r="G340" s="194" t="str">
        <f t="shared" si="30"/>
        <v/>
      </c>
    </row>
    <row r="341" spans="2:7" x14ac:dyDescent="0.4">
      <c r="B341" s="64">
        <v>35</v>
      </c>
      <c r="C341" s="171" t="str">
        <f t="shared" si="32"/>
        <v>35</v>
      </c>
      <c r="D341" s="192" t="str">
        <f>IFERROR(VLOOKUP(C341,'2 出納簿(入力用)'!$C$5:$L$304,7,FALSE),"")</f>
        <v/>
      </c>
      <c r="E341" s="192" t="str">
        <f t="shared" si="31"/>
        <v/>
      </c>
      <c r="F341" s="193" t="str">
        <f t="shared" si="29"/>
        <v/>
      </c>
      <c r="G341" s="194" t="str">
        <f t="shared" si="30"/>
        <v/>
      </c>
    </row>
    <row r="342" spans="2:7" x14ac:dyDescent="0.4">
      <c r="B342" s="64">
        <v>36</v>
      </c>
      <c r="C342" s="171" t="str">
        <f t="shared" si="32"/>
        <v>36</v>
      </c>
      <c r="D342" s="192" t="str">
        <f>IFERROR(VLOOKUP(C342,'2 出納簿(入力用)'!$C$5:$L$304,7,FALSE),"")</f>
        <v/>
      </c>
      <c r="E342" s="192" t="str">
        <f t="shared" si="31"/>
        <v/>
      </c>
      <c r="F342" s="193" t="str">
        <f t="shared" si="29"/>
        <v/>
      </c>
      <c r="G342" s="194" t="str">
        <f t="shared" si="30"/>
        <v/>
      </c>
    </row>
    <row r="343" spans="2:7" x14ac:dyDescent="0.4">
      <c r="B343" s="64">
        <v>37</v>
      </c>
      <c r="C343" s="171" t="str">
        <f t="shared" si="32"/>
        <v>37</v>
      </c>
      <c r="D343" s="192" t="str">
        <f>IFERROR(VLOOKUP(C343,'2 出納簿(入力用)'!$C$5:$L$304,7,FALSE),"")</f>
        <v/>
      </c>
      <c r="E343" s="192" t="str">
        <f t="shared" si="31"/>
        <v/>
      </c>
      <c r="F343" s="193" t="str">
        <f t="shared" si="29"/>
        <v/>
      </c>
      <c r="G343" s="194" t="str">
        <f t="shared" si="30"/>
        <v/>
      </c>
    </row>
    <row r="344" spans="2:7" x14ac:dyDescent="0.4">
      <c r="B344" s="64">
        <v>38</v>
      </c>
      <c r="C344" s="171" t="str">
        <f t="shared" si="32"/>
        <v>38</v>
      </c>
      <c r="D344" s="192" t="str">
        <f>IFERROR(VLOOKUP(C344,'2 出納簿(入力用)'!$C$5:$L$304,7,FALSE),"")</f>
        <v/>
      </c>
      <c r="E344" s="192" t="str">
        <f t="shared" si="31"/>
        <v/>
      </c>
      <c r="F344" s="193" t="str">
        <f t="shared" si="29"/>
        <v/>
      </c>
      <c r="G344" s="194" t="str">
        <f t="shared" si="30"/>
        <v/>
      </c>
    </row>
    <row r="345" spans="2:7" x14ac:dyDescent="0.4">
      <c r="B345" s="64">
        <v>39</v>
      </c>
      <c r="C345" s="171" t="str">
        <f t="shared" si="32"/>
        <v>39</v>
      </c>
      <c r="D345" s="192" t="str">
        <f>IFERROR(VLOOKUP(C345,'2 出納簿(入力用)'!$C$5:$L$304,7,FALSE),"")</f>
        <v/>
      </c>
      <c r="E345" s="192" t="str">
        <f t="shared" si="31"/>
        <v/>
      </c>
      <c r="F345" s="193" t="str">
        <f t="shared" si="29"/>
        <v/>
      </c>
      <c r="G345" s="194" t="str">
        <f t="shared" si="30"/>
        <v/>
      </c>
    </row>
    <row r="346" spans="2:7" x14ac:dyDescent="0.4">
      <c r="B346" s="64">
        <v>40</v>
      </c>
      <c r="C346" s="171" t="str">
        <f t="shared" si="32"/>
        <v>40</v>
      </c>
      <c r="D346" s="192" t="str">
        <f>IFERROR(VLOOKUP(C346,'2 出納簿(入力用)'!$C$5:$L$304,7,FALSE),"")</f>
        <v/>
      </c>
      <c r="E346" s="192" t="str">
        <f t="shared" si="31"/>
        <v/>
      </c>
      <c r="F346" s="193" t="str">
        <f t="shared" si="29"/>
        <v/>
      </c>
      <c r="G346" s="194" t="str">
        <f t="shared" si="30"/>
        <v/>
      </c>
    </row>
    <row r="347" spans="2:7" x14ac:dyDescent="0.4">
      <c r="B347" s="64">
        <v>41</v>
      </c>
      <c r="C347" s="171" t="str">
        <f t="shared" si="32"/>
        <v>41</v>
      </c>
      <c r="D347" s="192" t="str">
        <f>IFERROR(VLOOKUP(C347,'2 出納簿(入力用)'!$C$5:$L$304,7,FALSE),"")</f>
        <v/>
      </c>
      <c r="E347" s="192" t="str">
        <f t="shared" si="31"/>
        <v/>
      </c>
      <c r="F347" s="193" t="str">
        <f t="shared" si="29"/>
        <v/>
      </c>
      <c r="G347" s="194" t="str">
        <f t="shared" si="30"/>
        <v/>
      </c>
    </row>
    <row r="348" spans="2:7" x14ac:dyDescent="0.4">
      <c r="B348" s="64">
        <v>42</v>
      </c>
      <c r="C348" s="171" t="str">
        <f t="shared" si="32"/>
        <v>42</v>
      </c>
      <c r="D348" s="192" t="str">
        <f>IFERROR(VLOOKUP(C348,'2 出納簿(入力用)'!$C$5:$L$304,7,FALSE),"")</f>
        <v/>
      </c>
      <c r="E348" s="192" t="str">
        <f t="shared" si="31"/>
        <v/>
      </c>
      <c r="F348" s="193" t="str">
        <f t="shared" si="29"/>
        <v/>
      </c>
      <c r="G348" s="194" t="str">
        <f t="shared" si="30"/>
        <v/>
      </c>
    </row>
    <row r="349" spans="2:7" x14ac:dyDescent="0.4">
      <c r="B349" s="64">
        <v>43</v>
      </c>
      <c r="C349" s="171" t="str">
        <f t="shared" si="32"/>
        <v>43</v>
      </c>
      <c r="D349" s="192" t="str">
        <f>IFERROR(VLOOKUP(C349,'2 出納簿(入力用)'!$C$5:$L$304,7,FALSE),"")</f>
        <v/>
      </c>
      <c r="E349" s="192" t="str">
        <f t="shared" si="31"/>
        <v/>
      </c>
      <c r="F349" s="193" t="str">
        <f t="shared" si="29"/>
        <v/>
      </c>
      <c r="G349" s="194" t="str">
        <f t="shared" si="30"/>
        <v/>
      </c>
    </row>
    <row r="350" spans="2:7" x14ac:dyDescent="0.4">
      <c r="B350" s="64">
        <v>44</v>
      </c>
      <c r="C350" s="171" t="str">
        <f t="shared" si="32"/>
        <v>44</v>
      </c>
      <c r="D350" s="192" t="str">
        <f>IFERROR(VLOOKUP(C350,'2 出納簿(入力用)'!$C$5:$L$304,7,FALSE),"")</f>
        <v/>
      </c>
      <c r="E350" s="192" t="str">
        <f t="shared" si="31"/>
        <v/>
      </c>
      <c r="F350" s="193" t="str">
        <f t="shared" si="29"/>
        <v/>
      </c>
      <c r="G350" s="194" t="str">
        <f t="shared" si="30"/>
        <v/>
      </c>
    </row>
    <row r="351" spans="2:7" x14ac:dyDescent="0.4">
      <c r="B351" s="64">
        <v>45</v>
      </c>
      <c r="C351" s="171" t="str">
        <f t="shared" si="32"/>
        <v>45</v>
      </c>
      <c r="D351" s="192" t="str">
        <f>IFERROR(VLOOKUP(C351,'2 出納簿(入力用)'!$C$5:$L$304,7,FALSE),"")</f>
        <v/>
      </c>
      <c r="E351" s="192" t="str">
        <f t="shared" si="31"/>
        <v/>
      </c>
      <c r="F351" s="193" t="str">
        <f t="shared" si="29"/>
        <v/>
      </c>
      <c r="G351" s="194" t="str">
        <f t="shared" si="30"/>
        <v/>
      </c>
    </row>
    <row r="352" spans="2:7" x14ac:dyDescent="0.4">
      <c r="B352" s="64">
        <v>46</v>
      </c>
      <c r="C352" s="171" t="str">
        <f t="shared" si="32"/>
        <v>46</v>
      </c>
      <c r="D352" s="192" t="str">
        <f>IFERROR(VLOOKUP(C352,'2 出納簿(入力用)'!$C$5:$L$304,7,FALSE),"")</f>
        <v/>
      </c>
      <c r="E352" s="192" t="str">
        <f t="shared" si="31"/>
        <v/>
      </c>
      <c r="F352" s="193" t="str">
        <f t="shared" si="29"/>
        <v/>
      </c>
      <c r="G352" s="194" t="str">
        <f t="shared" si="30"/>
        <v/>
      </c>
    </row>
    <row r="353" spans="2:7" x14ac:dyDescent="0.4">
      <c r="B353" s="64">
        <v>47</v>
      </c>
      <c r="C353" s="171" t="str">
        <f t="shared" si="32"/>
        <v>47</v>
      </c>
      <c r="D353" s="192" t="str">
        <f>IFERROR(VLOOKUP(C353,'2 出納簿(入力用)'!$C$5:$L$304,7,FALSE),"")</f>
        <v/>
      </c>
      <c r="E353" s="192" t="str">
        <f t="shared" si="31"/>
        <v/>
      </c>
      <c r="F353" s="193" t="str">
        <f t="shared" si="29"/>
        <v/>
      </c>
      <c r="G353" s="194" t="str">
        <f t="shared" si="30"/>
        <v/>
      </c>
    </row>
    <row r="354" spans="2:7" x14ac:dyDescent="0.4">
      <c r="B354" s="64">
        <v>48</v>
      </c>
      <c r="C354" s="171" t="str">
        <f t="shared" si="32"/>
        <v>48</v>
      </c>
      <c r="D354" s="192" t="str">
        <f>IFERROR(VLOOKUP(C354,'2 出納簿(入力用)'!$C$5:$L$304,7,FALSE),"")</f>
        <v/>
      </c>
      <c r="E354" s="192" t="str">
        <f t="shared" si="31"/>
        <v/>
      </c>
      <c r="F354" s="193" t="str">
        <f t="shared" si="29"/>
        <v/>
      </c>
      <c r="G354" s="194" t="str">
        <f t="shared" si="30"/>
        <v/>
      </c>
    </row>
    <row r="355" spans="2:7" x14ac:dyDescent="0.4">
      <c r="B355" s="64">
        <v>49</v>
      </c>
      <c r="C355" s="171" t="str">
        <f t="shared" si="32"/>
        <v>49</v>
      </c>
      <c r="D355" s="192" t="str">
        <f>IFERROR(VLOOKUP(C355,'2 出納簿(入力用)'!$C$5:$L$304,7,FALSE),"")</f>
        <v/>
      </c>
      <c r="E355" s="192" t="str">
        <f t="shared" si="31"/>
        <v/>
      </c>
      <c r="F355" s="193" t="str">
        <f t="shared" si="29"/>
        <v/>
      </c>
      <c r="G355" s="194" t="str">
        <f t="shared" si="30"/>
        <v/>
      </c>
    </row>
    <row r="356" spans="2:7" x14ac:dyDescent="0.4">
      <c r="B356" s="64">
        <v>50</v>
      </c>
      <c r="C356" s="171" t="str">
        <f t="shared" si="32"/>
        <v>50</v>
      </c>
      <c r="D356" s="192" t="str">
        <f>IFERROR(VLOOKUP(C356,'2 出納簿(入力用)'!$C$5:$L$304,7,FALSE),"")</f>
        <v/>
      </c>
      <c r="E356" s="192" t="str">
        <f t="shared" si="31"/>
        <v/>
      </c>
      <c r="F356" s="193" t="str">
        <f t="shared" si="29"/>
        <v/>
      </c>
      <c r="G356" s="194" t="str">
        <f t="shared" si="30"/>
        <v/>
      </c>
    </row>
    <row r="357" spans="2:7" x14ac:dyDescent="0.4">
      <c r="B357" s="64">
        <v>51</v>
      </c>
      <c r="C357" s="171" t="str">
        <f t="shared" si="32"/>
        <v>51</v>
      </c>
      <c r="D357" s="192" t="str">
        <f>IFERROR(VLOOKUP(C357,'2 出納簿(入力用)'!$C$5:$L$304,7,FALSE),"")</f>
        <v/>
      </c>
      <c r="E357" s="192" t="str">
        <f t="shared" si="31"/>
        <v/>
      </c>
      <c r="F357" s="193" t="str">
        <f t="shared" si="29"/>
        <v/>
      </c>
      <c r="G357" s="194" t="str">
        <f t="shared" si="30"/>
        <v/>
      </c>
    </row>
    <row r="358" spans="2:7" x14ac:dyDescent="0.4">
      <c r="B358" s="64">
        <v>52</v>
      </c>
      <c r="C358" s="171" t="str">
        <f t="shared" si="32"/>
        <v>52</v>
      </c>
      <c r="D358" s="192" t="str">
        <f>IFERROR(VLOOKUP(C358,'2 出納簿(入力用)'!$C$5:$L$304,7,FALSE),"")</f>
        <v/>
      </c>
      <c r="E358" s="192" t="str">
        <f t="shared" si="31"/>
        <v/>
      </c>
      <c r="F358" s="193" t="str">
        <f t="shared" si="29"/>
        <v/>
      </c>
      <c r="G358" s="194" t="str">
        <f t="shared" si="30"/>
        <v/>
      </c>
    </row>
    <row r="359" spans="2:7" x14ac:dyDescent="0.4">
      <c r="B359" s="64">
        <v>53</v>
      </c>
      <c r="C359" s="171" t="str">
        <f t="shared" si="32"/>
        <v>53</v>
      </c>
      <c r="D359" s="192" t="str">
        <f>IFERROR(VLOOKUP(C359,'2 出納簿(入力用)'!$C$5:$L$304,7,FALSE),"")</f>
        <v/>
      </c>
      <c r="E359" s="192" t="str">
        <f t="shared" si="31"/>
        <v/>
      </c>
      <c r="F359" s="193" t="str">
        <f t="shared" si="29"/>
        <v/>
      </c>
      <c r="G359" s="194" t="str">
        <f t="shared" si="30"/>
        <v/>
      </c>
    </row>
    <row r="360" spans="2:7" x14ac:dyDescent="0.4">
      <c r="B360" s="64">
        <v>54</v>
      </c>
      <c r="C360" s="171" t="str">
        <f t="shared" si="32"/>
        <v>54</v>
      </c>
      <c r="D360" s="192" t="str">
        <f>IFERROR(VLOOKUP(C360,'2 出納簿(入力用)'!$C$5:$L$304,7,FALSE),"")</f>
        <v/>
      </c>
      <c r="E360" s="192" t="str">
        <f t="shared" si="31"/>
        <v/>
      </c>
      <c r="F360" s="193" t="str">
        <f t="shared" si="29"/>
        <v/>
      </c>
      <c r="G360" s="194" t="str">
        <f t="shared" si="30"/>
        <v/>
      </c>
    </row>
    <row r="361" spans="2:7" x14ac:dyDescent="0.4">
      <c r="B361" s="64">
        <v>55</v>
      </c>
      <c r="C361" s="171" t="str">
        <f t="shared" si="32"/>
        <v>55</v>
      </c>
      <c r="D361" s="192" t="str">
        <f>IFERROR(VLOOKUP(C361,'2 出納簿(入力用)'!$C$5:$L$304,7,FALSE),"")</f>
        <v/>
      </c>
      <c r="E361" s="192" t="str">
        <f t="shared" si="31"/>
        <v/>
      </c>
      <c r="F361" s="193" t="str">
        <f t="shared" si="29"/>
        <v/>
      </c>
      <c r="G361" s="194" t="str">
        <f t="shared" si="30"/>
        <v/>
      </c>
    </row>
    <row r="362" spans="2:7" x14ac:dyDescent="0.4">
      <c r="B362" s="64">
        <v>56</v>
      </c>
      <c r="C362" s="171" t="str">
        <f t="shared" si="32"/>
        <v>56</v>
      </c>
      <c r="D362" s="192" t="str">
        <f>IFERROR(VLOOKUP(C362,'2 出納簿(入力用)'!$C$5:$L$304,7,FALSE),"")</f>
        <v/>
      </c>
      <c r="E362" s="192" t="str">
        <f t="shared" si="31"/>
        <v/>
      </c>
      <c r="F362" s="193" t="str">
        <f t="shared" si="29"/>
        <v/>
      </c>
      <c r="G362" s="194" t="str">
        <f t="shared" si="30"/>
        <v/>
      </c>
    </row>
    <row r="363" spans="2:7" x14ac:dyDescent="0.4">
      <c r="B363" s="64">
        <v>57</v>
      </c>
      <c r="C363" s="171" t="str">
        <f t="shared" si="32"/>
        <v>57</v>
      </c>
      <c r="D363" s="192" t="str">
        <f>IFERROR(VLOOKUP(C363,'2 出納簿(入力用)'!$C$5:$L$304,7,FALSE),"")</f>
        <v/>
      </c>
      <c r="E363" s="192" t="str">
        <f t="shared" si="31"/>
        <v/>
      </c>
      <c r="F363" s="193" t="str">
        <f t="shared" si="29"/>
        <v/>
      </c>
      <c r="G363" s="194" t="str">
        <f t="shared" si="30"/>
        <v/>
      </c>
    </row>
    <row r="364" spans="2:7" x14ac:dyDescent="0.4">
      <c r="B364" s="64">
        <v>58</v>
      </c>
      <c r="C364" s="171" t="str">
        <f t="shared" si="32"/>
        <v>58</v>
      </c>
      <c r="D364" s="192" t="str">
        <f>IFERROR(VLOOKUP(C364,'2 出納簿(入力用)'!$C$5:$L$304,7,FALSE),"")</f>
        <v/>
      </c>
      <c r="E364" s="192" t="str">
        <f t="shared" si="31"/>
        <v/>
      </c>
      <c r="F364" s="193" t="str">
        <f t="shared" si="29"/>
        <v/>
      </c>
      <c r="G364" s="194" t="str">
        <f t="shared" si="30"/>
        <v/>
      </c>
    </row>
    <row r="365" spans="2:7" x14ac:dyDescent="0.4">
      <c r="B365" s="64">
        <v>59</v>
      </c>
      <c r="C365" s="171" t="str">
        <f t="shared" si="32"/>
        <v>59</v>
      </c>
      <c r="D365" s="192" t="str">
        <f>IFERROR(VLOOKUP(C365,'2 出納簿(入力用)'!$C$5:$L$304,7,FALSE),"")</f>
        <v/>
      </c>
      <c r="E365" s="192" t="str">
        <f t="shared" si="31"/>
        <v/>
      </c>
      <c r="F365" s="193" t="str">
        <f t="shared" si="29"/>
        <v/>
      </c>
      <c r="G365" s="194" t="str">
        <f t="shared" si="30"/>
        <v/>
      </c>
    </row>
    <row r="366" spans="2:7" x14ac:dyDescent="0.4">
      <c r="B366" s="64">
        <v>60</v>
      </c>
      <c r="C366" s="171" t="str">
        <f t="shared" si="32"/>
        <v>60</v>
      </c>
      <c r="D366" s="192" t="str">
        <f>IFERROR(VLOOKUP(C366,'2 出納簿(入力用)'!$C$5:$L$304,7,FALSE),"")</f>
        <v/>
      </c>
      <c r="E366" s="192" t="str">
        <f t="shared" si="31"/>
        <v/>
      </c>
      <c r="F366" s="193" t="str">
        <f t="shared" si="29"/>
        <v/>
      </c>
      <c r="G366" s="194" t="str">
        <f t="shared" si="30"/>
        <v/>
      </c>
    </row>
    <row r="367" spans="2:7" x14ac:dyDescent="0.4">
      <c r="B367" s="64">
        <v>61</v>
      </c>
      <c r="C367" s="171" t="str">
        <f t="shared" si="32"/>
        <v>61</v>
      </c>
      <c r="D367" s="192" t="str">
        <f>IFERROR(VLOOKUP(C367,'2 出納簿(入力用)'!$C$5:$L$304,7,FALSE),"")</f>
        <v/>
      </c>
      <c r="E367" s="192" t="str">
        <f t="shared" si="31"/>
        <v/>
      </c>
      <c r="F367" s="193" t="str">
        <f t="shared" si="29"/>
        <v/>
      </c>
      <c r="G367" s="194" t="str">
        <f t="shared" si="30"/>
        <v/>
      </c>
    </row>
    <row r="368" spans="2:7" x14ac:dyDescent="0.4">
      <c r="B368" s="64">
        <v>62</v>
      </c>
      <c r="C368" s="171" t="str">
        <f t="shared" si="32"/>
        <v>62</v>
      </c>
      <c r="D368" s="192" t="str">
        <f>IFERROR(VLOOKUP(C368,'2 出納簿(入力用)'!$C$5:$L$304,7,FALSE),"")</f>
        <v/>
      </c>
      <c r="E368" s="192" t="str">
        <f t="shared" si="31"/>
        <v/>
      </c>
      <c r="F368" s="193" t="str">
        <f t="shared" si="29"/>
        <v/>
      </c>
      <c r="G368" s="194" t="str">
        <f t="shared" si="30"/>
        <v/>
      </c>
    </row>
    <row r="369" spans="2:7" x14ac:dyDescent="0.4">
      <c r="B369" s="64">
        <v>63</v>
      </c>
      <c r="C369" s="171" t="str">
        <f t="shared" si="32"/>
        <v>63</v>
      </c>
      <c r="D369" s="192" t="str">
        <f>IFERROR(VLOOKUP(C369,'2 出納簿(入力用)'!$C$5:$L$304,7,FALSE),"")</f>
        <v/>
      </c>
      <c r="E369" s="192" t="str">
        <f t="shared" si="31"/>
        <v/>
      </c>
      <c r="F369" s="193" t="str">
        <f t="shared" si="29"/>
        <v/>
      </c>
      <c r="G369" s="194" t="str">
        <f t="shared" si="30"/>
        <v/>
      </c>
    </row>
    <row r="370" spans="2:7" x14ac:dyDescent="0.4">
      <c r="B370" s="64">
        <v>64</v>
      </c>
      <c r="C370" s="171" t="str">
        <f t="shared" si="32"/>
        <v>64</v>
      </c>
      <c r="D370" s="192" t="str">
        <f>IFERROR(VLOOKUP(C370,'2 出納簿(入力用)'!$C$5:$L$304,7,FALSE),"")</f>
        <v/>
      </c>
      <c r="E370" s="192" t="str">
        <f t="shared" si="31"/>
        <v/>
      </c>
      <c r="F370" s="193" t="str">
        <f t="shared" si="29"/>
        <v/>
      </c>
      <c r="G370" s="194" t="str">
        <f t="shared" si="30"/>
        <v/>
      </c>
    </row>
    <row r="371" spans="2:7" x14ac:dyDescent="0.4">
      <c r="B371" s="64">
        <v>65</v>
      </c>
      <c r="C371" s="171" t="str">
        <f t="shared" ref="C371:C402" si="33">CONCATENATE(B371,$J$4)</f>
        <v>65</v>
      </c>
      <c r="D371" s="192" t="str">
        <f>IFERROR(VLOOKUP(C371,'2 出納簿(入力用)'!$C$5:$L$304,7,FALSE),"")</f>
        <v/>
      </c>
      <c r="E371" s="192" t="str">
        <f t="shared" si="31"/>
        <v/>
      </c>
      <c r="F371" s="193" t="str">
        <f t="shared" si="29"/>
        <v/>
      </c>
      <c r="G371" s="194" t="str">
        <f t="shared" si="30"/>
        <v/>
      </c>
    </row>
    <row r="372" spans="2:7" x14ac:dyDescent="0.4">
      <c r="B372" s="64">
        <v>66</v>
      </c>
      <c r="C372" s="171" t="str">
        <f t="shared" si="33"/>
        <v>66</v>
      </c>
      <c r="D372" s="192" t="str">
        <f>IFERROR(VLOOKUP(C372,'2 出納簿(入力用)'!$C$5:$L$304,7,FALSE),"")</f>
        <v/>
      </c>
      <c r="E372" s="192" t="str">
        <f t="shared" si="31"/>
        <v/>
      </c>
      <c r="F372" s="193" t="str">
        <f t="shared" ref="F372:F406" si="34">IFERROR(IF(E372/$J$5&gt;1,"×",IF(E372/$J$5&gt;=0.8,"△","")),"")</f>
        <v/>
      </c>
      <c r="G372" s="194" t="str">
        <f t="shared" ref="G372:G405" si="35">IFERROR(IF(E372/$J$5&gt;1,$J$4&amp;"が予算額を超えました",IF(E372/$J$5&gt;=0.8,$J$4&amp;"の執行率が8割を超えました","")),"")</f>
        <v/>
      </c>
    </row>
    <row r="373" spans="2:7" x14ac:dyDescent="0.4">
      <c r="B373" s="64">
        <v>67</v>
      </c>
      <c r="C373" s="171" t="str">
        <f t="shared" si="33"/>
        <v>67</v>
      </c>
      <c r="D373" s="192" t="str">
        <f>IFERROR(VLOOKUP(C373,'2 出納簿(入力用)'!$C$5:$L$304,7,FALSE),"")</f>
        <v/>
      </c>
      <c r="E373" s="192" t="str">
        <f t="shared" ref="E373:E406" si="36">IFERROR(E372+D373,"")</f>
        <v/>
      </c>
      <c r="F373" s="193" t="str">
        <f t="shared" si="34"/>
        <v/>
      </c>
      <c r="G373" s="194" t="str">
        <f t="shared" si="35"/>
        <v/>
      </c>
    </row>
    <row r="374" spans="2:7" x14ac:dyDescent="0.4">
      <c r="B374" s="64">
        <v>68</v>
      </c>
      <c r="C374" s="171" t="str">
        <f t="shared" si="33"/>
        <v>68</v>
      </c>
      <c r="D374" s="192" t="str">
        <f>IFERROR(VLOOKUP(C374,'2 出納簿(入力用)'!$C$5:$L$304,7,FALSE),"")</f>
        <v/>
      </c>
      <c r="E374" s="192" t="str">
        <f t="shared" si="36"/>
        <v/>
      </c>
      <c r="F374" s="193" t="str">
        <f t="shared" si="34"/>
        <v/>
      </c>
      <c r="G374" s="194" t="str">
        <f t="shared" si="35"/>
        <v/>
      </c>
    </row>
    <row r="375" spans="2:7" x14ac:dyDescent="0.4">
      <c r="B375" s="64">
        <v>69</v>
      </c>
      <c r="C375" s="171" t="str">
        <f t="shared" si="33"/>
        <v>69</v>
      </c>
      <c r="D375" s="192" t="str">
        <f>IFERROR(VLOOKUP(C375,'2 出納簿(入力用)'!$C$5:$L$304,7,FALSE),"")</f>
        <v/>
      </c>
      <c r="E375" s="192" t="str">
        <f t="shared" si="36"/>
        <v/>
      </c>
      <c r="F375" s="193" t="str">
        <f t="shared" si="34"/>
        <v/>
      </c>
      <c r="G375" s="194" t="str">
        <f t="shared" si="35"/>
        <v/>
      </c>
    </row>
    <row r="376" spans="2:7" x14ac:dyDescent="0.4">
      <c r="B376" s="64">
        <v>70</v>
      </c>
      <c r="C376" s="171" t="str">
        <f t="shared" si="33"/>
        <v>70</v>
      </c>
      <c r="D376" s="192" t="str">
        <f>IFERROR(VLOOKUP(C376,'2 出納簿(入力用)'!$C$5:$L$304,7,FALSE),"")</f>
        <v/>
      </c>
      <c r="E376" s="192" t="str">
        <f t="shared" si="36"/>
        <v/>
      </c>
      <c r="F376" s="193" t="str">
        <f t="shared" si="34"/>
        <v/>
      </c>
      <c r="G376" s="194" t="str">
        <f t="shared" si="35"/>
        <v/>
      </c>
    </row>
    <row r="377" spans="2:7" x14ac:dyDescent="0.4">
      <c r="B377" s="64">
        <v>71</v>
      </c>
      <c r="C377" s="171" t="str">
        <f t="shared" si="33"/>
        <v>71</v>
      </c>
      <c r="D377" s="192" t="str">
        <f>IFERROR(VLOOKUP(C377,'2 出納簿(入力用)'!$C$5:$L$304,7,FALSE),"")</f>
        <v/>
      </c>
      <c r="E377" s="192" t="str">
        <f t="shared" si="36"/>
        <v/>
      </c>
      <c r="F377" s="193" t="str">
        <f t="shared" si="34"/>
        <v/>
      </c>
      <c r="G377" s="194" t="str">
        <f t="shared" si="35"/>
        <v/>
      </c>
    </row>
    <row r="378" spans="2:7" x14ac:dyDescent="0.4">
      <c r="B378" s="64">
        <v>72</v>
      </c>
      <c r="C378" s="171" t="str">
        <f t="shared" si="33"/>
        <v>72</v>
      </c>
      <c r="D378" s="192" t="str">
        <f>IFERROR(VLOOKUP(C378,'2 出納簿(入力用)'!$C$5:$L$304,7,FALSE),"")</f>
        <v/>
      </c>
      <c r="E378" s="192" t="str">
        <f t="shared" si="36"/>
        <v/>
      </c>
      <c r="F378" s="193" t="str">
        <f t="shared" si="34"/>
        <v/>
      </c>
      <c r="G378" s="194" t="str">
        <f t="shared" si="35"/>
        <v/>
      </c>
    </row>
    <row r="379" spans="2:7" x14ac:dyDescent="0.4">
      <c r="B379" s="64">
        <v>73</v>
      </c>
      <c r="C379" s="171" t="str">
        <f t="shared" si="33"/>
        <v>73</v>
      </c>
      <c r="D379" s="192" t="str">
        <f>IFERROR(VLOOKUP(C379,'2 出納簿(入力用)'!$C$5:$L$304,7,FALSE),"")</f>
        <v/>
      </c>
      <c r="E379" s="192" t="str">
        <f t="shared" si="36"/>
        <v/>
      </c>
      <c r="F379" s="193" t="str">
        <f t="shared" si="34"/>
        <v/>
      </c>
      <c r="G379" s="194" t="str">
        <f t="shared" si="35"/>
        <v/>
      </c>
    </row>
    <row r="380" spans="2:7" x14ac:dyDescent="0.4">
      <c r="B380" s="64">
        <v>74</v>
      </c>
      <c r="C380" s="171" t="str">
        <f t="shared" si="33"/>
        <v>74</v>
      </c>
      <c r="D380" s="192" t="str">
        <f>IFERROR(VLOOKUP(C380,'2 出納簿(入力用)'!$C$5:$L$304,7,FALSE),"")</f>
        <v/>
      </c>
      <c r="E380" s="192" t="str">
        <f t="shared" si="36"/>
        <v/>
      </c>
      <c r="F380" s="193" t="str">
        <f t="shared" si="34"/>
        <v/>
      </c>
      <c r="G380" s="194" t="str">
        <f t="shared" si="35"/>
        <v/>
      </c>
    </row>
    <row r="381" spans="2:7" x14ac:dyDescent="0.4">
      <c r="B381" s="64">
        <v>75</v>
      </c>
      <c r="C381" s="171" t="str">
        <f t="shared" si="33"/>
        <v>75</v>
      </c>
      <c r="D381" s="192" t="str">
        <f>IFERROR(VLOOKUP(C381,'2 出納簿(入力用)'!$C$5:$L$304,7,FALSE),"")</f>
        <v/>
      </c>
      <c r="E381" s="192" t="str">
        <f t="shared" si="36"/>
        <v/>
      </c>
      <c r="F381" s="193" t="str">
        <f t="shared" si="34"/>
        <v/>
      </c>
      <c r="G381" s="194" t="str">
        <f t="shared" si="35"/>
        <v/>
      </c>
    </row>
    <row r="382" spans="2:7" x14ac:dyDescent="0.4">
      <c r="B382" s="64">
        <v>76</v>
      </c>
      <c r="C382" s="171" t="str">
        <f t="shared" si="33"/>
        <v>76</v>
      </c>
      <c r="D382" s="192" t="str">
        <f>IFERROR(VLOOKUP(C382,'2 出納簿(入力用)'!$C$5:$L$304,7,FALSE),"")</f>
        <v/>
      </c>
      <c r="E382" s="192" t="str">
        <f t="shared" si="36"/>
        <v/>
      </c>
      <c r="F382" s="193" t="str">
        <f t="shared" si="34"/>
        <v/>
      </c>
      <c r="G382" s="194" t="str">
        <f t="shared" si="35"/>
        <v/>
      </c>
    </row>
    <row r="383" spans="2:7" x14ac:dyDescent="0.4">
      <c r="B383" s="64">
        <v>77</v>
      </c>
      <c r="C383" s="171" t="str">
        <f t="shared" si="33"/>
        <v>77</v>
      </c>
      <c r="D383" s="192" t="str">
        <f>IFERROR(VLOOKUP(C383,'2 出納簿(入力用)'!$C$5:$L$304,7,FALSE),"")</f>
        <v/>
      </c>
      <c r="E383" s="192" t="str">
        <f t="shared" si="36"/>
        <v/>
      </c>
      <c r="F383" s="193" t="str">
        <f t="shared" si="34"/>
        <v/>
      </c>
      <c r="G383" s="194" t="str">
        <f t="shared" si="35"/>
        <v/>
      </c>
    </row>
    <row r="384" spans="2:7" x14ac:dyDescent="0.4">
      <c r="B384" s="64">
        <v>78</v>
      </c>
      <c r="C384" s="171" t="str">
        <f t="shared" si="33"/>
        <v>78</v>
      </c>
      <c r="D384" s="192" t="str">
        <f>IFERROR(VLOOKUP(C384,'2 出納簿(入力用)'!$C$5:$L$304,7,FALSE),"")</f>
        <v/>
      </c>
      <c r="E384" s="192" t="str">
        <f t="shared" si="36"/>
        <v/>
      </c>
      <c r="F384" s="193" t="str">
        <f t="shared" si="34"/>
        <v/>
      </c>
      <c r="G384" s="194" t="str">
        <f t="shared" si="35"/>
        <v/>
      </c>
    </row>
    <row r="385" spans="2:7" x14ac:dyDescent="0.4">
      <c r="B385" s="64">
        <v>79</v>
      </c>
      <c r="C385" s="171" t="str">
        <f t="shared" si="33"/>
        <v>79</v>
      </c>
      <c r="D385" s="192" t="str">
        <f>IFERROR(VLOOKUP(C385,'2 出納簿(入力用)'!$C$5:$L$304,7,FALSE),"")</f>
        <v/>
      </c>
      <c r="E385" s="192" t="str">
        <f t="shared" si="36"/>
        <v/>
      </c>
      <c r="F385" s="193" t="str">
        <f t="shared" si="34"/>
        <v/>
      </c>
      <c r="G385" s="194" t="str">
        <f t="shared" si="35"/>
        <v/>
      </c>
    </row>
    <row r="386" spans="2:7" x14ac:dyDescent="0.4">
      <c r="B386" s="64">
        <v>80</v>
      </c>
      <c r="C386" s="171" t="str">
        <f t="shared" si="33"/>
        <v>80</v>
      </c>
      <c r="D386" s="192" t="str">
        <f>IFERROR(VLOOKUP(C386,'2 出納簿(入力用)'!$C$5:$L$304,7,FALSE),"")</f>
        <v/>
      </c>
      <c r="E386" s="192" t="str">
        <f t="shared" si="36"/>
        <v/>
      </c>
      <c r="F386" s="193" t="str">
        <f t="shared" si="34"/>
        <v/>
      </c>
      <c r="G386" s="194" t="str">
        <f t="shared" si="35"/>
        <v/>
      </c>
    </row>
    <row r="387" spans="2:7" x14ac:dyDescent="0.4">
      <c r="B387" s="64">
        <v>81</v>
      </c>
      <c r="C387" s="171" t="str">
        <f t="shared" si="33"/>
        <v>81</v>
      </c>
      <c r="D387" s="192" t="str">
        <f>IFERROR(VLOOKUP(C387,'2 出納簿(入力用)'!$C$5:$L$304,7,FALSE),"")</f>
        <v/>
      </c>
      <c r="E387" s="192" t="str">
        <f t="shared" si="36"/>
        <v/>
      </c>
      <c r="F387" s="193" t="str">
        <f t="shared" si="34"/>
        <v/>
      </c>
      <c r="G387" s="194" t="str">
        <f t="shared" si="35"/>
        <v/>
      </c>
    </row>
    <row r="388" spans="2:7" x14ac:dyDescent="0.4">
      <c r="B388" s="64">
        <v>82</v>
      </c>
      <c r="C388" s="171" t="str">
        <f t="shared" si="33"/>
        <v>82</v>
      </c>
      <c r="D388" s="192" t="str">
        <f>IFERROR(VLOOKUP(C388,'2 出納簿(入力用)'!$C$5:$L$304,7,FALSE),"")</f>
        <v/>
      </c>
      <c r="E388" s="192" t="str">
        <f t="shared" si="36"/>
        <v/>
      </c>
      <c r="F388" s="193" t="str">
        <f t="shared" si="34"/>
        <v/>
      </c>
      <c r="G388" s="194" t="str">
        <f t="shared" si="35"/>
        <v/>
      </c>
    </row>
    <row r="389" spans="2:7" x14ac:dyDescent="0.4">
      <c r="B389" s="64">
        <v>83</v>
      </c>
      <c r="C389" s="171" t="str">
        <f t="shared" si="33"/>
        <v>83</v>
      </c>
      <c r="D389" s="192" t="str">
        <f>IFERROR(VLOOKUP(C389,'2 出納簿(入力用)'!$C$5:$L$304,7,FALSE),"")</f>
        <v/>
      </c>
      <c r="E389" s="192" t="str">
        <f t="shared" si="36"/>
        <v/>
      </c>
      <c r="F389" s="193" t="str">
        <f t="shared" si="34"/>
        <v/>
      </c>
      <c r="G389" s="194" t="str">
        <f t="shared" si="35"/>
        <v/>
      </c>
    </row>
    <row r="390" spans="2:7" x14ac:dyDescent="0.4">
      <c r="B390" s="64">
        <v>84</v>
      </c>
      <c r="C390" s="171" t="str">
        <f t="shared" si="33"/>
        <v>84</v>
      </c>
      <c r="D390" s="192" t="str">
        <f>IFERROR(VLOOKUP(C390,'2 出納簿(入力用)'!$C$5:$L$304,7,FALSE),"")</f>
        <v/>
      </c>
      <c r="E390" s="192" t="str">
        <f t="shared" si="36"/>
        <v/>
      </c>
      <c r="F390" s="193" t="str">
        <f t="shared" si="34"/>
        <v/>
      </c>
      <c r="G390" s="194" t="str">
        <f t="shared" si="35"/>
        <v/>
      </c>
    </row>
    <row r="391" spans="2:7" x14ac:dyDescent="0.4">
      <c r="B391" s="64">
        <v>85</v>
      </c>
      <c r="C391" s="171" t="str">
        <f t="shared" si="33"/>
        <v>85</v>
      </c>
      <c r="D391" s="192" t="str">
        <f>IFERROR(VLOOKUP(C391,'2 出納簿(入力用)'!$C$5:$L$304,7,FALSE),"")</f>
        <v/>
      </c>
      <c r="E391" s="192" t="str">
        <f t="shared" si="36"/>
        <v/>
      </c>
      <c r="F391" s="193" t="str">
        <f t="shared" si="34"/>
        <v/>
      </c>
      <c r="G391" s="194" t="str">
        <f t="shared" si="35"/>
        <v/>
      </c>
    </row>
    <row r="392" spans="2:7" x14ac:dyDescent="0.4">
      <c r="B392" s="64">
        <v>86</v>
      </c>
      <c r="C392" s="171" t="str">
        <f t="shared" si="33"/>
        <v>86</v>
      </c>
      <c r="D392" s="192" t="str">
        <f>IFERROR(VLOOKUP(C392,'2 出納簿(入力用)'!$C$5:$L$304,7,FALSE),"")</f>
        <v/>
      </c>
      <c r="E392" s="192" t="str">
        <f t="shared" si="36"/>
        <v/>
      </c>
      <c r="F392" s="193" t="str">
        <f t="shared" si="34"/>
        <v/>
      </c>
      <c r="G392" s="194" t="str">
        <f t="shared" si="35"/>
        <v/>
      </c>
    </row>
    <row r="393" spans="2:7" x14ac:dyDescent="0.4">
      <c r="B393" s="64">
        <v>87</v>
      </c>
      <c r="C393" s="171" t="str">
        <f t="shared" si="33"/>
        <v>87</v>
      </c>
      <c r="D393" s="192" t="str">
        <f>IFERROR(VLOOKUP(C393,'2 出納簿(入力用)'!$C$5:$L$304,7,FALSE),"")</f>
        <v/>
      </c>
      <c r="E393" s="192" t="str">
        <f t="shared" si="36"/>
        <v/>
      </c>
      <c r="F393" s="193" t="str">
        <f t="shared" si="34"/>
        <v/>
      </c>
      <c r="G393" s="194" t="str">
        <f t="shared" si="35"/>
        <v/>
      </c>
    </row>
    <row r="394" spans="2:7" x14ac:dyDescent="0.4">
      <c r="B394" s="64">
        <v>88</v>
      </c>
      <c r="C394" s="171" t="str">
        <f t="shared" si="33"/>
        <v>88</v>
      </c>
      <c r="D394" s="192" t="str">
        <f>IFERROR(VLOOKUP(C394,'2 出納簿(入力用)'!$C$5:$L$304,7,FALSE),"")</f>
        <v/>
      </c>
      <c r="E394" s="192" t="str">
        <f t="shared" si="36"/>
        <v/>
      </c>
      <c r="F394" s="193" t="str">
        <f t="shared" si="34"/>
        <v/>
      </c>
      <c r="G394" s="194" t="str">
        <f t="shared" si="35"/>
        <v/>
      </c>
    </row>
    <row r="395" spans="2:7" x14ac:dyDescent="0.4">
      <c r="B395" s="64">
        <v>89</v>
      </c>
      <c r="C395" s="171" t="str">
        <f t="shared" si="33"/>
        <v>89</v>
      </c>
      <c r="D395" s="192" t="str">
        <f>IFERROR(VLOOKUP(C395,'2 出納簿(入力用)'!$C$5:$L$304,7,FALSE),"")</f>
        <v/>
      </c>
      <c r="E395" s="192" t="str">
        <f t="shared" si="36"/>
        <v/>
      </c>
      <c r="F395" s="193" t="str">
        <f t="shared" si="34"/>
        <v/>
      </c>
      <c r="G395" s="194" t="str">
        <f t="shared" si="35"/>
        <v/>
      </c>
    </row>
    <row r="396" spans="2:7" x14ac:dyDescent="0.4">
      <c r="B396" s="64">
        <v>90</v>
      </c>
      <c r="C396" s="171" t="str">
        <f t="shared" si="33"/>
        <v>90</v>
      </c>
      <c r="D396" s="192" t="str">
        <f>IFERROR(VLOOKUP(C396,'2 出納簿(入力用)'!$C$5:$L$304,7,FALSE),"")</f>
        <v/>
      </c>
      <c r="E396" s="192" t="str">
        <f t="shared" si="36"/>
        <v/>
      </c>
      <c r="F396" s="193" t="str">
        <f t="shared" si="34"/>
        <v/>
      </c>
      <c r="G396" s="194" t="str">
        <f t="shared" si="35"/>
        <v/>
      </c>
    </row>
    <row r="397" spans="2:7" x14ac:dyDescent="0.4">
      <c r="B397" s="64">
        <v>91</v>
      </c>
      <c r="C397" s="171" t="str">
        <f t="shared" si="33"/>
        <v>91</v>
      </c>
      <c r="D397" s="192" t="str">
        <f>IFERROR(VLOOKUP(C397,'2 出納簿(入力用)'!$C$5:$L$304,7,FALSE),"")</f>
        <v/>
      </c>
      <c r="E397" s="192" t="str">
        <f t="shared" si="36"/>
        <v/>
      </c>
      <c r="F397" s="193" t="str">
        <f t="shared" si="34"/>
        <v/>
      </c>
      <c r="G397" s="194" t="str">
        <f t="shared" si="35"/>
        <v/>
      </c>
    </row>
    <row r="398" spans="2:7" x14ac:dyDescent="0.4">
      <c r="B398" s="64">
        <v>92</v>
      </c>
      <c r="C398" s="171" t="str">
        <f t="shared" si="33"/>
        <v>92</v>
      </c>
      <c r="D398" s="192" t="str">
        <f>IFERROR(VLOOKUP(C398,'2 出納簿(入力用)'!$C$5:$L$304,7,FALSE),"")</f>
        <v/>
      </c>
      <c r="E398" s="192" t="str">
        <f t="shared" si="36"/>
        <v/>
      </c>
      <c r="F398" s="193" t="str">
        <f t="shared" si="34"/>
        <v/>
      </c>
      <c r="G398" s="194" t="str">
        <f t="shared" si="35"/>
        <v/>
      </c>
    </row>
    <row r="399" spans="2:7" x14ac:dyDescent="0.4">
      <c r="B399" s="64">
        <v>93</v>
      </c>
      <c r="C399" s="171" t="str">
        <f t="shared" si="33"/>
        <v>93</v>
      </c>
      <c r="D399" s="192" t="str">
        <f>IFERROR(VLOOKUP(C399,'2 出納簿(入力用)'!$C$5:$L$304,7,FALSE),"")</f>
        <v/>
      </c>
      <c r="E399" s="192" t="str">
        <f t="shared" si="36"/>
        <v/>
      </c>
      <c r="F399" s="193" t="str">
        <f t="shared" si="34"/>
        <v/>
      </c>
      <c r="G399" s="194" t="str">
        <f t="shared" si="35"/>
        <v/>
      </c>
    </row>
    <row r="400" spans="2:7" x14ac:dyDescent="0.4">
      <c r="B400" s="64">
        <v>94</v>
      </c>
      <c r="C400" s="171" t="str">
        <f t="shared" si="33"/>
        <v>94</v>
      </c>
      <c r="D400" s="192" t="str">
        <f>IFERROR(VLOOKUP(C400,'2 出納簿(入力用)'!$C$5:$L$304,7,FALSE),"")</f>
        <v/>
      </c>
      <c r="E400" s="192" t="str">
        <f t="shared" si="36"/>
        <v/>
      </c>
      <c r="F400" s="193" t="str">
        <f t="shared" si="34"/>
        <v/>
      </c>
      <c r="G400" s="194" t="str">
        <f t="shared" si="35"/>
        <v/>
      </c>
    </row>
    <row r="401" spans="2:7" x14ac:dyDescent="0.4">
      <c r="B401" s="64">
        <v>95</v>
      </c>
      <c r="C401" s="171" t="str">
        <f t="shared" si="33"/>
        <v>95</v>
      </c>
      <c r="D401" s="192" t="str">
        <f>IFERROR(VLOOKUP(C401,'2 出納簿(入力用)'!$C$5:$L$304,7,FALSE),"")</f>
        <v/>
      </c>
      <c r="E401" s="192" t="str">
        <f t="shared" si="36"/>
        <v/>
      </c>
      <c r="F401" s="193" t="str">
        <f t="shared" si="34"/>
        <v/>
      </c>
      <c r="G401" s="194" t="str">
        <f t="shared" si="35"/>
        <v/>
      </c>
    </row>
    <row r="402" spans="2:7" x14ac:dyDescent="0.4">
      <c r="B402" s="64">
        <v>96</v>
      </c>
      <c r="C402" s="171" t="str">
        <f t="shared" si="33"/>
        <v>96</v>
      </c>
      <c r="D402" s="192" t="str">
        <f>IFERROR(VLOOKUP(C402,'2 出納簿(入力用)'!$C$5:$L$304,7,FALSE),"")</f>
        <v/>
      </c>
      <c r="E402" s="192" t="str">
        <f t="shared" si="36"/>
        <v/>
      </c>
      <c r="F402" s="193" t="str">
        <f t="shared" si="34"/>
        <v/>
      </c>
      <c r="G402" s="194" t="str">
        <f t="shared" si="35"/>
        <v/>
      </c>
    </row>
    <row r="403" spans="2:7" x14ac:dyDescent="0.4">
      <c r="B403" s="64">
        <v>97</v>
      </c>
      <c r="C403" s="171" t="str">
        <f t="shared" ref="C403:C406" si="37">CONCATENATE(B403,$J$4)</f>
        <v>97</v>
      </c>
      <c r="D403" s="192" t="str">
        <f>IFERROR(VLOOKUP(C403,'2 出納簿(入力用)'!$C$5:$L$304,7,FALSE),"")</f>
        <v/>
      </c>
      <c r="E403" s="192" t="str">
        <f t="shared" si="36"/>
        <v/>
      </c>
      <c r="F403" s="193" t="str">
        <f t="shared" si="34"/>
        <v/>
      </c>
      <c r="G403" s="194" t="str">
        <f t="shared" si="35"/>
        <v/>
      </c>
    </row>
    <row r="404" spans="2:7" x14ac:dyDescent="0.4">
      <c r="B404" s="64">
        <v>98</v>
      </c>
      <c r="C404" s="171" t="str">
        <f t="shared" si="37"/>
        <v>98</v>
      </c>
      <c r="D404" s="192" t="str">
        <f>IFERROR(VLOOKUP(C404,'2 出納簿(入力用)'!$C$5:$L$304,7,FALSE),"")</f>
        <v/>
      </c>
      <c r="E404" s="192" t="str">
        <f t="shared" si="36"/>
        <v/>
      </c>
      <c r="F404" s="193" t="str">
        <f t="shared" si="34"/>
        <v/>
      </c>
      <c r="G404" s="194" t="str">
        <f t="shared" si="35"/>
        <v/>
      </c>
    </row>
    <row r="405" spans="2:7" x14ac:dyDescent="0.4">
      <c r="B405" s="64">
        <v>99</v>
      </c>
      <c r="C405" s="171" t="str">
        <f t="shared" si="37"/>
        <v>99</v>
      </c>
      <c r="D405" s="192" t="str">
        <f>IFERROR(VLOOKUP(C405,'2 出納簿(入力用)'!$C$5:$L$304,7,FALSE),"")</f>
        <v/>
      </c>
      <c r="E405" s="192" t="str">
        <f t="shared" si="36"/>
        <v/>
      </c>
      <c r="F405" s="193" t="str">
        <f t="shared" si="34"/>
        <v/>
      </c>
      <c r="G405" s="194" t="str">
        <f t="shared" si="35"/>
        <v/>
      </c>
    </row>
    <row r="406" spans="2:7" ht="15" thickBot="1" x14ac:dyDescent="0.45">
      <c r="B406" s="65">
        <v>100</v>
      </c>
      <c r="C406" s="172" t="str">
        <f t="shared" si="37"/>
        <v>100</v>
      </c>
      <c r="D406" s="195" t="str">
        <f>IFERROR(VLOOKUP(C406,'2 出納簿(入力用)'!$C$5:$L$304,7,FALSE),"")</f>
        <v/>
      </c>
      <c r="E406" s="195" t="str">
        <f t="shared" si="36"/>
        <v/>
      </c>
      <c r="F406" s="196" t="str">
        <f t="shared" si="34"/>
        <v/>
      </c>
      <c r="G406" s="197" t="str">
        <f>IFERROR(IF(E406/$J$5&gt;1,$J$4&amp;"が予算額を超えました",IF(E406/$J$5&gt;=0.8,$J$4&amp;"の執行率が8割を超えました","")),"")</f>
        <v/>
      </c>
    </row>
    <row r="407" spans="2:7" ht="15" thickTop="1" x14ac:dyDescent="0.4">
      <c r="B407" s="198">
        <v>1</v>
      </c>
      <c r="C407" s="175" t="str">
        <f t="shared" ref="C407:C438" si="38">CONCATENATE(B407,$K$4)</f>
        <v>1</v>
      </c>
      <c r="D407" s="176" t="str">
        <f>IFERROR(VLOOKUP(C407,'2 出納簿(入力用)'!$C$5:$L$304,7,FALSE),"")</f>
        <v/>
      </c>
      <c r="E407" s="176" t="str">
        <f>D407</f>
        <v/>
      </c>
      <c r="F407" s="199" t="str">
        <f>IFERROR(IF(E407/$K$5&gt;1,"×",IF(E407/$K$5&gt;=0.8,"△","")),"")</f>
        <v/>
      </c>
      <c r="G407" s="200" t="str">
        <f>IFERROR(IF(E407/$K$5&gt;1,$K$4&amp;"が予算額を超えました",IF(E407/$K$5&gt;=0.8,$K$4&amp;"の執行率が8割を超えました","")),"")</f>
        <v/>
      </c>
    </row>
    <row r="408" spans="2:7" x14ac:dyDescent="0.4">
      <c r="B408" s="10">
        <v>2</v>
      </c>
      <c r="C408" s="134" t="str">
        <f t="shared" si="38"/>
        <v>2</v>
      </c>
      <c r="D408" s="185" t="str">
        <f>IFERROR(VLOOKUP(C408,'2 出納簿(入力用)'!$C$5:$L$304,7,FALSE),"")</f>
        <v/>
      </c>
      <c r="E408" s="185" t="str">
        <f t="shared" ref="E408:E439" si="39">IFERROR(E407+D408,"")</f>
        <v/>
      </c>
      <c r="F408" s="201" t="str">
        <f t="shared" ref="F408:F471" si="40">IFERROR(IF(E408/$K$5&gt;1,"×",IF(E408/$K$5&gt;=0.8,"△","")),"")</f>
        <v/>
      </c>
      <c r="G408" s="202" t="str">
        <f t="shared" ref="G408:G471" si="41">IFERROR(IF(E408/$K$5&gt;1,$K$4&amp;"が予算額を超えました",IF(E408/$K$5&gt;=0.8,$K$4&amp;"の執行率が8割を超えました","")),"")</f>
        <v/>
      </c>
    </row>
    <row r="409" spans="2:7" x14ac:dyDescent="0.4">
      <c r="B409" s="10">
        <v>3</v>
      </c>
      <c r="C409" s="134" t="str">
        <f t="shared" si="38"/>
        <v>3</v>
      </c>
      <c r="D409" s="185" t="str">
        <f>IFERROR(VLOOKUP(C409,'2 出納簿(入力用)'!$C$5:$L$304,7,FALSE),"")</f>
        <v/>
      </c>
      <c r="E409" s="185" t="str">
        <f t="shared" si="39"/>
        <v/>
      </c>
      <c r="F409" s="201" t="str">
        <f t="shared" si="40"/>
        <v/>
      </c>
      <c r="G409" s="202" t="str">
        <f t="shared" si="41"/>
        <v/>
      </c>
    </row>
    <row r="410" spans="2:7" x14ac:dyDescent="0.4">
      <c r="B410" s="10">
        <v>4</v>
      </c>
      <c r="C410" s="134" t="str">
        <f t="shared" si="38"/>
        <v>4</v>
      </c>
      <c r="D410" s="185" t="str">
        <f>IFERROR(VLOOKUP(C410,'2 出納簿(入力用)'!$C$5:$L$304,7,FALSE),"")</f>
        <v/>
      </c>
      <c r="E410" s="185" t="str">
        <f t="shared" si="39"/>
        <v/>
      </c>
      <c r="F410" s="201" t="str">
        <f t="shared" si="40"/>
        <v/>
      </c>
      <c r="G410" s="202" t="str">
        <f t="shared" si="41"/>
        <v/>
      </c>
    </row>
    <row r="411" spans="2:7" x14ac:dyDescent="0.4">
      <c r="B411" s="10">
        <v>5</v>
      </c>
      <c r="C411" s="134" t="str">
        <f t="shared" si="38"/>
        <v>5</v>
      </c>
      <c r="D411" s="185" t="str">
        <f>IFERROR(VLOOKUP(C411,'2 出納簿(入力用)'!$C$5:$L$304,7,FALSE),"")</f>
        <v/>
      </c>
      <c r="E411" s="185" t="str">
        <f t="shared" si="39"/>
        <v/>
      </c>
      <c r="F411" s="201" t="str">
        <f t="shared" si="40"/>
        <v/>
      </c>
      <c r="G411" s="202" t="str">
        <f t="shared" si="41"/>
        <v/>
      </c>
    </row>
    <row r="412" spans="2:7" x14ac:dyDescent="0.4">
      <c r="B412" s="10">
        <v>6</v>
      </c>
      <c r="C412" s="134" t="str">
        <f t="shared" si="38"/>
        <v>6</v>
      </c>
      <c r="D412" s="185" t="str">
        <f>IFERROR(VLOOKUP(C412,'2 出納簿(入力用)'!$C$5:$L$304,7,FALSE),"")</f>
        <v/>
      </c>
      <c r="E412" s="185" t="str">
        <f t="shared" si="39"/>
        <v/>
      </c>
      <c r="F412" s="201" t="str">
        <f t="shared" si="40"/>
        <v/>
      </c>
      <c r="G412" s="202" t="str">
        <f t="shared" si="41"/>
        <v/>
      </c>
    </row>
    <row r="413" spans="2:7" x14ac:dyDescent="0.4">
      <c r="B413" s="10">
        <v>7</v>
      </c>
      <c r="C413" s="134" t="str">
        <f t="shared" si="38"/>
        <v>7</v>
      </c>
      <c r="D413" s="185" t="str">
        <f>IFERROR(VLOOKUP(C413,'2 出納簿(入力用)'!$C$5:$L$304,7,FALSE),"")</f>
        <v/>
      </c>
      <c r="E413" s="185" t="str">
        <f t="shared" si="39"/>
        <v/>
      </c>
      <c r="F413" s="201" t="str">
        <f t="shared" si="40"/>
        <v/>
      </c>
      <c r="G413" s="202" t="str">
        <f t="shared" si="41"/>
        <v/>
      </c>
    </row>
    <row r="414" spans="2:7" x14ac:dyDescent="0.4">
      <c r="B414" s="10">
        <v>8</v>
      </c>
      <c r="C414" s="134" t="str">
        <f t="shared" si="38"/>
        <v>8</v>
      </c>
      <c r="D414" s="185" t="str">
        <f>IFERROR(VLOOKUP(C414,'2 出納簿(入力用)'!$C$5:$L$304,7,FALSE),"")</f>
        <v/>
      </c>
      <c r="E414" s="185" t="str">
        <f t="shared" si="39"/>
        <v/>
      </c>
      <c r="F414" s="201" t="str">
        <f t="shared" si="40"/>
        <v/>
      </c>
      <c r="G414" s="202" t="str">
        <f t="shared" si="41"/>
        <v/>
      </c>
    </row>
    <row r="415" spans="2:7" x14ac:dyDescent="0.4">
      <c r="B415" s="10">
        <v>9</v>
      </c>
      <c r="C415" s="134" t="str">
        <f t="shared" si="38"/>
        <v>9</v>
      </c>
      <c r="D415" s="185" t="str">
        <f>IFERROR(VLOOKUP(C415,'2 出納簿(入力用)'!$C$5:$L$304,7,FALSE),"")</f>
        <v/>
      </c>
      <c r="E415" s="185" t="str">
        <f t="shared" si="39"/>
        <v/>
      </c>
      <c r="F415" s="201" t="str">
        <f t="shared" si="40"/>
        <v/>
      </c>
      <c r="G415" s="202" t="str">
        <f t="shared" si="41"/>
        <v/>
      </c>
    </row>
    <row r="416" spans="2:7" x14ac:dyDescent="0.4">
      <c r="B416" s="10">
        <v>10</v>
      </c>
      <c r="C416" s="134" t="str">
        <f t="shared" si="38"/>
        <v>10</v>
      </c>
      <c r="D416" s="185" t="str">
        <f>IFERROR(VLOOKUP(C416,'2 出納簿(入力用)'!$C$5:$L$304,7,FALSE),"")</f>
        <v/>
      </c>
      <c r="E416" s="185" t="str">
        <f t="shared" si="39"/>
        <v/>
      </c>
      <c r="F416" s="201" t="str">
        <f t="shared" si="40"/>
        <v/>
      </c>
      <c r="G416" s="202" t="str">
        <f t="shared" si="41"/>
        <v/>
      </c>
    </row>
    <row r="417" spans="2:7" x14ac:dyDescent="0.4">
      <c r="B417" s="10">
        <v>11</v>
      </c>
      <c r="C417" s="134" t="str">
        <f t="shared" si="38"/>
        <v>11</v>
      </c>
      <c r="D417" s="185" t="str">
        <f>IFERROR(VLOOKUP(C417,'2 出納簿(入力用)'!$C$5:$L$304,7,FALSE),"")</f>
        <v/>
      </c>
      <c r="E417" s="185" t="str">
        <f t="shared" si="39"/>
        <v/>
      </c>
      <c r="F417" s="201" t="str">
        <f t="shared" si="40"/>
        <v/>
      </c>
      <c r="G417" s="202" t="str">
        <f t="shared" si="41"/>
        <v/>
      </c>
    </row>
    <row r="418" spans="2:7" x14ac:dyDescent="0.4">
      <c r="B418" s="10">
        <v>12</v>
      </c>
      <c r="C418" s="134" t="str">
        <f t="shared" si="38"/>
        <v>12</v>
      </c>
      <c r="D418" s="185" t="str">
        <f>IFERROR(VLOOKUP(C418,'2 出納簿(入力用)'!$C$5:$L$304,7,FALSE),"")</f>
        <v/>
      </c>
      <c r="E418" s="185" t="str">
        <f t="shared" si="39"/>
        <v/>
      </c>
      <c r="F418" s="201" t="str">
        <f t="shared" si="40"/>
        <v/>
      </c>
      <c r="G418" s="202" t="str">
        <f t="shared" si="41"/>
        <v/>
      </c>
    </row>
    <row r="419" spans="2:7" x14ac:dyDescent="0.4">
      <c r="B419" s="10">
        <v>13</v>
      </c>
      <c r="C419" s="134" t="str">
        <f t="shared" si="38"/>
        <v>13</v>
      </c>
      <c r="D419" s="185" t="str">
        <f>IFERROR(VLOOKUP(C419,'2 出納簿(入力用)'!$C$5:$L$304,7,FALSE),"")</f>
        <v/>
      </c>
      <c r="E419" s="185" t="str">
        <f t="shared" si="39"/>
        <v/>
      </c>
      <c r="F419" s="201" t="str">
        <f t="shared" si="40"/>
        <v/>
      </c>
      <c r="G419" s="202" t="str">
        <f t="shared" si="41"/>
        <v/>
      </c>
    </row>
    <row r="420" spans="2:7" x14ac:dyDescent="0.4">
      <c r="B420" s="10">
        <v>14</v>
      </c>
      <c r="C420" s="134" t="str">
        <f t="shared" si="38"/>
        <v>14</v>
      </c>
      <c r="D420" s="185" t="str">
        <f>IFERROR(VLOOKUP(C420,'2 出納簿(入力用)'!$C$5:$L$304,7,FALSE),"")</f>
        <v/>
      </c>
      <c r="E420" s="185" t="str">
        <f t="shared" si="39"/>
        <v/>
      </c>
      <c r="F420" s="201" t="str">
        <f t="shared" si="40"/>
        <v/>
      </c>
      <c r="G420" s="202" t="str">
        <f t="shared" si="41"/>
        <v/>
      </c>
    </row>
    <row r="421" spans="2:7" x14ac:dyDescent="0.4">
      <c r="B421" s="10">
        <v>15</v>
      </c>
      <c r="C421" s="134" t="str">
        <f t="shared" si="38"/>
        <v>15</v>
      </c>
      <c r="D421" s="185" t="str">
        <f>IFERROR(VLOOKUP(C421,'2 出納簿(入力用)'!$C$5:$L$304,7,FALSE),"")</f>
        <v/>
      </c>
      <c r="E421" s="185" t="str">
        <f t="shared" si="39"/>
        <v/>
      </c>
      <c r="F421" s="201" t="str">
        <f t="shared" si="40"/>
        <v/>
      </c>
      <c r="G421" s="202" t="str">
        <f t="shared" si="41"/>
        <v/>
      </c>
    </row>
    <row r="422" spans="2:7" x14ac:dyDescent="0.4">
      <c r="B422" s="10">
        <v>16</v>
      </c>
      <c r="C422" s="134" t="str">
        <f t="shared" si="38"/>
        <v>16</v>
      </c>
      <c r="D422" s="185" t="str">
        <f>IFERROR(VLOOKUP(C422,'2 出納簿(入力用)'!$C$5:$L$304,7,FALSE),"")</f>
        <v/>
      </c>
      <c r="E422" s="185" t="str">
        <f t="shared" si="39"/>
        <v/>
      </c>
      <c r="F422" s="201" t="str">
        <f t="shared" si="40"/>
        <v/>
      </c>
      <c r="G422" s="202" t="str">
        <f t="shared" si="41"/>
        <v/>
      </c>
    </row>
    <row r="423" spans="2:7" x14ac:dyDescent="0.4">
      <c r="B423" s="10">
        <v>17</v>
      </c>
      <c r="C423" s="134" t="str">
        <f t="shared" si="38"/>
        <v>17</v>
      </c>
      <c r="D423" s="185" t="str">
        <f>IFERROR(VLOOKUP(C423,'2 出納簿(入力用)'!$C$5:$L$304,7,FALSE),"")</f>
        <v/>
      </c>
      <c r="E423" s="185" t="str">
        <f t="shared" si="39"/>
        <v/>
      </c>
      <c r="F423" s="201" t="str">
        <f t="shared" si="40"/>
        <v/>
      </c>
      <c r="G423" s="202" t="str">
        <f t="shared" si="41"/>
        <v/>
      </c>
    </row>
    <row r="424" spans="2:7" x14ac:dyDescent="0.4">
      <c r="B424" s="10">
        <v>18</v>
      </c>
      <c r="C424" s="134" t="str">
        <f t="shared" si="38"/>
        <v>18</v>
      </c>
      <c r="D424" s="185" t="str">
        <f>IFERROR(VLOOKUP(C424,'2 出納簿(入力用)'!$C$5:$L$304,7,FALSE),"")</f>
        <v/>
      </c>
      <c r="E424" s="185" t="str">
        <f t="shared" si="39"/>
        <v/>
      </c>
      <c r="F424" s="201" t="str">
        <f t="shared" si="40"/>
        <v/>
      </c>
      <c r="G424" s="202" t="str">
        <f t="shared" si="41"/>
        <v/>
      </c>
    </row>
    <row r="425" spans="2:7" x14ac:dyDescent="0.4">
      <c r="B425" s="10">
        <v>19</v>
      </c>
      <c r="C425" s="134" t="str">
        <f t="shared" si="38"/>
        <v>19</v>
      </c>
      <c r="D425" s="185" t="str">
        <f>IFERROR(VLOOKUP(C425,'2 出納簿(入力用)'!$C$5:$L$304,7,FALSE),"")</f>
        <v/>
      </c>
      <c r="E425" s="185" t="str">
        <f t="shared" si="39"/>
        <v/>
      </c>
      <c r="F425" s="201" t="str">
        <f t="shared" si="40"/>
        <v/>
      </c>
      <c r="G425" s="202" t="str">
        <f t="shared" si="41"/>
        <v/>
      </c>
    </row>
    <row r="426" spans="2:7" x14ac:dyDescent="0.4">
      <c r="B426" s="10">
        <v>20</v>
      </c>
      <c r="C426" s="134" t="str">
        <f t="shared" si="38"/>
        <v>20</v>
      </c>
      <c r="D426" s="185" t="str">
        <f>IFERROR(VLOOKUP(C426,'2 出納簿(入力用)'!$C$5:$L$304,7,FALSE),"")</f>
        <v/>
      </c>
      <c r="E426" s="185" t="str">
        <f t="shared" si="39"/>
        <v/>
      </c>
      <c r="F426" s="201" t="str">
        <f t="shared" si="40"/>
        <v/>
      </c>
      <c r="G426" s="202" t="str">
        <f t="shared" si="41"/>
        <v/>
      </c>
    </row>
    <row r="427" spans="2:7" x14ac:dyDescent="0.4">
      <c r="B427" s="10">
        <v>21</v>
      </c>
      <c r="C427" s="134" t="str">
        <f t="shared" si="38"/>
        <v>21</v>
      </c>
      <c r="D427" s="185" t="str">
        <f>IFERROR(VLOOKUP(C427,'2 出納簿(入力用)'!$C$5:$L$304,7,FALSE),"")</f>
        <v/>
      </c>
      <c r="E427" s="185" t="str">
        <f t="shared" si="39"/>
        <v/>
      </c>
      <c r="F427" s="201" t="str">
        <f t="shared" si="40"/>
        <v/>
      </c>
      <c r="G427" s="202" t="str">
        <f t="shared" si="41"/>
        <v/>
      </c>
    </row>
    <row r="428" spans="2:7" x14ac:dyDescent="0.4">
      <c r="B428" s="10">
        <v>22</v>
      </c>
      <c r="C428" s="134" t="str">
        <f t="shared" si="38"/>
        <v>22</v>
      </c>
      <c r="D428" s="185" t="str">
        <f>IFERROR(VLOOKUP(C428,'2 出納簿(入力用)'!$C$5:$L$304,7,FALSE),"")</f>
        <v/>
      </c>
      <c r="E428" s="185" t="str">
        <f t="shared" si="39"/>
        <v/>
      </c>
      <c r="F428" s="201" t="str">
        <f t="shared" si="40"/>
        <v/>
      </c>
      <c r="G428" s="202" t="str">
        <f t="shared" si="41"/>
        <v/>
      </c>
    </row>
    <row r="429" spans="2:7" x14ac:dyDescent="0.4">
      <c r="B429" s="10">
        <v>23</v>
      </c>
      <c r="C429" s="134" t="str">
        <f t="shared" si="38"/>
        <v>23</v>
      </c>
      <c r="D429" s="185" t="str">
        <f>IFERROR(VLOOKUP(C429,'2 出納簿(入力用)'!$C$5:$L$304,7,FALSE),"")</f>
        <v/>
      </c>
      <c r="E429" s="185" t="str">
        <f t="shared" si="39"/>
        <v/>
      </c>
      <c r="F429" s="201" t="str">
        <f t="shared" si="40"/>
        <v/>
      </c>
      <c r="G429" s="202" t="str">
        <f t="shared" si="41"/>
        <v/>
      </c>
    </row>
    <row r="430" spans="2:7" x14ac:dyDescent="0.4">
      <c r="B430" s="10">
        <v>24</v>
      </c>
      <c r="C430" s="134" t="str">
        <f t="shared" si="38"/>
        <v>24</v>
      </c>
      <c r="D430" s="185" t="str">
        <f>IFERROR(VLOOKUP(C430,'2 出納簿(入力用)'!$C$5:$L$304,7,FALSE),"")</f>
        <v/>
      </c>
      <c r="E430" s="185" t="str">
        <f t="shared" si="39"/>
        <v/>
      </c>
      <c r="F430" s="201" t="str">
        <f t="shared" si="40"/>
        <v/>
      </c>
      <c r="G430" s="202" t="str">
        <f t="shared" si="41"/>
        <v/>
      </c>
    </row>
    <row r="431" spans="2:7" x14ac:dyDescent="0.4">
      <c r="B431" s="10">
        <v>25</v>
      </c>
      <c r="C431" s="134" t="str">
        <f t="shared" si="38"/>
        <v>25</v>
      </c>
      <c r="D431" s="185" t="str">
        <f>IFERROR(VLOOKUP(C431,'2 出納簿(入力用)'!$C$5:$L$304,7,FALSE),"")</f>
        <v/>
      </c>
      <c r="E431" s="185" t="str">
        <f t="shared" si="39"/>
        <v/>
      </c>
      <c r="F431" s="201" t="str">
        <f t="shared" si="40"/>
        <v/>
      </c>
      <c r="G431" s="202" t="str">
        <f t="shared" si="41"/>
        <v/>
      </c>
    </row>
    <row r="432" spans="2:7" x14ac:dyDescent="0.4">
      <c r="B432" s="10">
        <v>26</v>
      </c>
      <c r="C432" s="134" t="str">
        <f t="shared" si="38"/>
        <v>26</v>
      </c>
      <c r="D432" s="185" t="str">
        <f>IFERROR(VLOOKUP(C432,'2 出納簿(入力用)'!$C$5:$L$304,7,FALSE),"")</f>
        <v/>
      </c>
      <c r="E432" s="185" t="str">
        <f t="shared" si="39"/>
        <v/>
      </c>
      <c r="F432" s="201" t="str">
        <f t="shared" si="40"/>
        <v/>
      </c>
      <c r="G432" s="202" t="str">
        <f t="shared" si="41"/>
        <v/>
      </c>
    </row>
    <row r="433" spans="2:7" x14ac:dyDescent="0.4">
      <c r="B433" s="10">
        <v>27</v>
      </c>
      <c r="C433" s="134" t="str">
        <f t="shared" si="38"/>
        <v>27</v>
      </c>
      <c r="D433" s="185" t="str">
        <f>IFERROR(VLOOKUP(C433,'2 出納簿(入力用)'!$C$5:$L$304,7,FALSE),"")</f>
        <v/>
      </c>
      <c r="E433" s="185" t="str">
        <f t="shared" si="39"/>
        <v/>
      </c>
      <c r="F433" s="201" t="str">
        <f t="shared" si="40"/>
        <v/>
      </c>
      <c r="G433" s="202" t="str">
        <f t="shared" si="41"/>
        <v/>
      </c>
    </row>
    <row r="434" spans="2:7" x14ac:dyDescent="0.4">
      <c r="B434" s="10">
        <v>28</v>
      </c>
      <c r="C434" s="134" t="str">
        <f t="shared" si="38"/>
        <v>28</v>
      </c>
      <c r="D434" s="185" t="str">
        <f>IFERROR(VLOOKUP(C434,'2 出納簿(入力用)'!$C$5:$L$304,7,FALSE),"")</f>
        <v/>
      </c>
      <c r="E434" s="185" t="str">
        <f t="shared" si="39"/>
        <v/>
      </c>
      <c r="F434" s="201" t="str">
        <f t="shared" si="40"/>
        <v/>
      </c>
      <c r="G434" s="202" t="str">
        <f t="shared" si="41"/>
        <v/>
      </c>
    </row>
    <row r="435" spans="2:7" x14ac:dyDescent="0.4">
      <c r="B435" s="10">
        <v>29</v>
      </c>
      <c r="C435" s="134" t="str">
        <f t="shared" si="38"/>
        <v>29</v>
      </c>
      <c r="D435" s="185" t="str">
        <f>IFERROR(VLOOKUP(C435,'2 出納簿(入力用)'!$C$5:$L$304,7,FALSE),"")</f>
        <v/>
      </c>
      <c r="E435" s="185" t="str">
        <f t="shared" si="39"/>
        <v/>
      </c>
      <c r="F435" s="201" t="str">
        <f t="shared" si="40"/>
        <v/>
      </c>
      <c r="G435" s="202" t="str">
        <f t="shared" si="41"/>
        <v/>
      </c>
    </row>
    <row r="436" spans="2:7" x14ac:dyDescent="0.4">
      <c r="B436" s="10">
        <v>30</v>
      </c>
      <c r="C436" s="134" t="str">
        <f t="shared" si="38"/>
        <v>30</v>
      </c>
      <c r="D436" s="185" t="str">
        <f>IFERROR(VLOOKUP(C436,'2 出納簿(入力用)'!$C$5:$L$304,7,FALSE),"")</f>
        <v/>
      </c>
      <c r="E436" s="185" t="str">
        <f t="shared" si="39"/>
        <v/>
      </c>
      <c r="F436" s="201" t="str">
        <f t="shared" si="40"/>
        <v/>
      </c>
      <c r="G436" s="202" t="str">
        <f t="shared" si="41"/>
        <v/>
      </c>
    </row>
    <row r="437" spans="2:7" x14ac:dyDescent="0.4">
      <c r="B437" s="10">
        <v>31</v>
      </c>
      <c r="C437" s="134" t="str">
        <f t="shared" si="38"/>
        <v>31</v>
      </c>
      <c r="D437" s="185" t="str">
        <f>IFERROR(VLOOKUP(C437,'2 出納簿(入力用)'!$C$5:$L$304,7,FALSE),"")</f>
        <v/>
      </c>
      <c r="E437" s="185" t="str">
        <f t="shared" si="39"/>
        <v/>
      </c>
      <c r="F437" s="201" t="str">
        <f t="shared" si="40"/>
        <v/>
      </c>
      <c r="G437" s="202" t="str">
        <f t="shared" si="41"/>
        <v/>
      </c>
    </row>
    <row r="438" spans="2:7" x14ac:dyDescent="0.4">
      <c r="B438" s="10">
        <v>32</v>
      </c>
      <c r="C438" s="134" t="str">
        <f t="shared" si="38"/>
        <v>32</v>
      </c>
      <c r="D438" s="185" t="str">
        <f>IFERROR(VLOOKUP(C438,'2 出納簿(入力用)'!$C$5:$L$304,7,FALSE),"")</f>
        <v/>
      </c>
      <c r="E438" s="185" t="str">
        <f t="shared" si="39"/>
        <v/>
      </c>
      <c r="F438" s="201" t="str">
        <f t="shared" si="40"/>
        <v/>
      </c>
      <c r="G438" s="202" t="str">
        <f t="shared" si="41"/>
        <v/>
      </c>
    </row>
    <row r="439" spans="2:7" x14ac:dyDescent="0.4">
      <c r="B439" s="10">
        <v>33</v>
      </c>
      <c r="C439" s="134" t="str">
        <f t="shared" ref="C439:C470" si="42">CONCATENATE(B439,$K$4)</f>
        <v>33</v>
      </c>
      <c r="D439" s="185" t="str">
        <f>IFERROR(VLOOKUP(C439,'2 出納簿(入力用)'!$C$5:$L$304,7,FALSE),"")</f>
        <v/>
      </c>
      <c r="E439" s="185" t="str">
        <f t="shared" si="39"/>
        <v/>
      </c>
      <c r="F439" s="201" t="str">
        <f t="shared" si="40"/>
        <v/>
      </c>
      <c r="G439" s="202" t="str">
        <f t="shared" si="41"/>
        <v/>
      </c>
    </row>
    <row r="440" spans="2:7" x14ac:dyDescent="0.4">
      <c r="B440" s="10">
        <v>34</v>
      </c>
      <c r="C440" s="134" t="str">
        <f t="shared" si="42"/>
        <v>34</v>
      </c>
      <c r="D440" s="185" t="str">
        <f>IFERROR(VLOOKUP(C440,'2 出納簿(入力用)'!$C$5:$L$304,7,FALSE),"")</f>
        <v/>
      </c>
      <c r="E440" s="185" t="str">
        <f t="shared" ref="E440:E471" si="43">IFERROR(E439+D440,"")</f>
        <v/>
      </c>
      <c r="F440" s="201" t="str">
        <f t="shared" si="40"/>
        <v/>
      </c>
      <c r="G440" s="202" t="str">
        <f t="shared" si="41"/>
        <v/>
      </c>
    </row>
    <row r="441" spans="2:7" x14ac:dyDescent="0.4">
      <c r="B441" s="10">
        <v>35</v>
      </c>
      <c r="C441" s="134" t="str">
        <f t="shared" si="42"/>
        <v>35</v>
      </c>
      <c r="D441" s="185" t="str">
        <f>IFERROR(VLOOKUP(C441,'2 出納簿(入力用)'!$C$5:$L$304,7,FALSE),"")</f>
        <v/>
      </c>
      <c r="E441" s="185" t="str">
        <f t="shared" si="43"/>
        <v/>
      </c>
      <c r="F441" s="201" t="str">
        <f t="shared" si="40"/>
        <v/>
      </c>
      <c r="G441" s="202" t="str">
        <f t="shared" si="41"/>
        <v/>
      </c>
    </row>
    <row r="442" spans="2:7" x14ac:dyDescent="0.4">
      <c r="B442" s="10">
        <v>36</v>
      </c>
      <c r="C442" s="134" t="str">
        <f t="shared" si="42"/>
        <v>36</v>
      </c>
      <c r="D442" s="185" t="str">
        <f>IFERROR(VLOOKUP(C442,'2 出納簿(入力用)'!$C$5:$L$304,7,FALSE),"")</f>
        <v/>
      </c>
      <c r="E442" s="185" t="str">
        <f t="shared" si="43"/>
        <v/>
      </c>
      <c r="F442" s="201" t="str">
        <f t="shared" si="40"/>
        <v/>
      </c>
      <c r="G442" s="202" t="str">
        <f t="shared" si="41"/>
        <v/>
      </c>
    </row>
    <row r="443" spans="2:7" x14ac:dyDescent="0.4">
      <c r="B443" s="10">
        <v>37</v>
      </c>
      <c r="C443" s="134" t="str">
        <f t="shared" si="42"/>
        <v>37</v>
      </c>
      <c r="D443" s="185" t="str">
        <f>IFERROR(VLOOKUP(C443,'2 出納簿(入力用)'!$C$5:$L$304,7,FALSE),"")</f>
        <v/>
      </c>
      <c r="E443" s="185" t="str">
        <f t="shared" si="43"/>
        <v/>
      </c>
      <c r="F443" s="201" t="str">
        <f t="shared" si="40"/>
        <v/>
      </c>
      <c r="G443" s="202" t="str">
        <f t="shared" si="41"/>
        <v/>
      </c>
    </row>
    <row r="444" spans="2:7" x14ac:dyDescent="0.4">
      <c r="B444" s="10">
        <v>38</v>
      </c>
      <c r="C444" s="134" t="str">
        <f t="shared" si="42"/>
        <v>38</v>
      </c>
      <c r="D444" s="185" t="str">
        <f>IFERROR(VLOOKUP(C444,'2 出納簿(入力用)'!$C$5:$L$304,7,FALSE),"")</f>
        <v/>
      </c>
      <c r="E444" s="185" t="str">
        <f t="shared" si="43"/>
        <v/>
      </c>
      <c r="F444" s="201" t="str">
        <f t="shared" si="40"/>
        <v/>
      </c>
      <c r="G444" s="202" t="str">
        <f t="shared" si="41"/>
        <v/>
      </c>
    </row>
    <row r="445" spans="2:7" x14ac:dyDescent="0.4">
      <c r="B445" s="10">
        <v>39</v>
      </c>
      <c r="C445" s="134" t="str">
        <f t="shared" si="42"/>
        <v>39</v>
      </c>
      <c r="D445" s="185" t="str">
        <f>IFERROR(VLOOKUP(C445,'2 出納簿(入力用)'!$C$5:$L$304,7,FALSE),"")</f>
        <v/>
      </c>
      <c r="E445" s="185" t="str">
        <f t="shared" si="43"/>
        <v/>
      </c>
      <c r="F445" s="201" t="str">
        <f t="shared" si="40"/>
        <v/>
      </c>
      <c r="G445" s="202" t="str">
        <f t="shared" si="41"/>
        <v/>
      </c>
    </row>
    <row r="446" spans="2:7" x14ac:dyDescent="0.4">
      <c r="B446" s="10">
        <v>40</v>
      </c>
      <c r="C446" s="134" t="str">
        <f t="shared" si="42"/>
        <v>40</v>
      </c>
      <c r="D446" s="185" t="str">
        <f>IFERROR(VLOOKUP(C446,'2 出納簿(入力用)'!$C$5:$L$304,7,FALSE),"")</f>
        <v/>
      </c>
      <c r="E446" s="185" t="str">
        <f t="shared" si="43"/>
        <v/>
      </c>
      <c r="F446" s="201" t="str">
        <f t="shared" si="40"/>
        <v/>
      </c>
      <c r="G446" s="202" t="str">
        <f t="shared" si="41"/>
        <v/>
      </c>
    </row>
    <row r="447" spans="2:7" x14ac:dyDescent="0.4">
      <c r="B447" s="10">
        <v>41</v>
      </c>
      <c r="C447" s="134" t="str">
        <f t="shared" si="42"/>
        <v>41</v>
      </c>
      <c r="D447" s="185" t="str">
        <f>IFERROR(VLOOKUP(C447,'2 出納簿(入力用)'!$C$5:$L$304,7,FALSE),"")</f>
        <v/>
      </c>
      <c r="E447" s="185" t="str">
        <f t="shared" si="43"/>
        <v/>
      </c>
      <c r="F447" s="201" t="str">
        <f t="shared" si="40"/>
        <v/>
      </c>
      <c r="G447" s="202" t="str">
        <f t="shared" si="41"/>
        <v/>
      </c>
    </row>
    <row r="448" spans="2:7" x14ac:dyDescent="0.4">
      <c r="B448" s="10">
        <v>42</v>
      </c>
      <c r="C448" s="134" t="str">
        <f t="shared" si="42"/>
        <v>42</v>
      </c>
      <c r="D448" s="185" t="str">
        <f>IFERROR(VLOOKUP(C448,'2 出納簿(入力用)'!$C$5:$L$304,7,FALSE),"")</f>
        <v/>
      </c>
      <c r="E448" s="185" t="str">
        <f t="shared" si="43"/>
        <v/>
      </c>
      <c r="F448" s="201" t="str">
        <f t="shared" si="40"/>
        <v/>
      </c>
      <c r="G448" s="202" t="str">
        <f t="shared" si="41"/>
        <v/>
      </c>
    </row>
    <row r="449" spans="2:7" x14ac:dyDescent="0.4">
      <c r="B449" s="10">
        <v>43</v>
      </c>
      <c r="C449" s="134" t="str">
        <f t="shared" si="42"/>
        <v>43</v>
      </c>
      <c r="D449" s="185" t="str">
        <f>IFERROR(VLOOKUP(C449,'2 出納簿(入力用)'!$C$5:$L$304,7,FALSE),"")</f>
        <v/>
      </c>
      <c r="E449" s="185" t="str">
        <f t="shared" si="43"/>
        <v/>
      </c>
      <c r="F449" s="201" t="str">
        <f t="shared" si="40"/>
        <v/>
      </c>
      <c r="G449" s="202" t="str">
        <f t="shared" si="41"/>
        <v/>
      </c>
    </row>
    <row r="450" spans="2:7" x14ac:dyDescent="0.4">
      <c r="B450" s="10">
        <v>44</v>
      </c>
      <c r="C450" s="134" t="str">
        <f t="shared" si="42"/>
        <v>44</v>
      </c>
      <c r="D450" s="185" t="str">
        <f>IFERROR(VLOOKUP(C450,'2 出納簿(入力用)'!$C$5:$L$304,7,FALSE),"")</f>
        <v/>
      </c>
      <c r="E450" s="185" t="str">
        <f t="shared" si="43"/>
        <v/>
      </c>
      <c r="F450" s="201" t="str">
        <f t="shared" si="40"/>
        <v/>
      </c>
      <c r="G450" s="202" t="str">
        <f t="shared" si="41"/>
        <v/>
      </c>
    </row>
    <row r="451" spans="2:7" x14ac:dyDescent="0.4">
      <c r="B451" s="10">
        <v>45</v>
      </c>
      <c r="C451" s="134" t="str">
        <f t="shared" si="42"/>
        <v>45</v>
      </c>
      <c r="D451" s="185" t="str">
        <f>IFERROR(VLOOKUP(C451,'2 出納簿(入力用)'!$C$5:$L$304,7,FALSE),"")</f>
        <v/>
      </c>
      <c r="E451" s="185" t="str">
        <f t="shared" si="43"/>
        <v/>
      </c>
      <c r="F451" s="201" t="str">
        <f t="shared" si="40"/>
        <v/>
      </c>
      <c r="G451" s="202" t="str">
        <f t="shared" si="41"/>
        <v/>
      </c>
    </row>
    <row r="452" spans="2:7" x14ac:dyDescent="0.4">
      <c r="B452" s="10">
        <v>46</v>
      </c>
      <c r="C452" s="134" t="str">
        <f t="shared" si="42"/>
        <v>46</v>
      </c>
      <c r="D452" s="185" t="str">
        <f>IFERROR(VLOOKUP(C452,'2 出納簿(入力用)'!$C$5:$L$304,7,FALSE),"")</f>
        <v/>
      </c>
      <c r="E452" s="185" t="str">
        <f t="shared" si="43"/>
        <v/>
      </c>
      <c r="F452" s="201" t="str">
        <f t="shared" si="40"/>
        <v/>
      </c>
      <c r="G452" s="202" t="str">
        <f t="shared" si="41"/>
        <v/>
      </c>
    </row>
    <row r="453" spans="2:7" x14ac:dyDescent="0.4">
      <c r="B453" s="10">
        <v>47</v>
      </c>
      <c r="C453" s="134" t="str">
        <f t="shared" si="42"/>
        <v>47</v>
      </c>
      <c r="D453" s="185" t="str">
        <f>IFERROR(VLOOKUP(C453,'2 出納簿(入力用)'!$C$5:$L$304,7,FALSE),"")</f>
        <v/>
      </c>
      <c r="E453" s="185" t="str">
        <f t="shared" si="43"/>
        <v/>
      </c>
      <c r="F453" s="201" t="str">
        <f t="shared" si="40"/>
        <v/>
      </c>
      <c r="G453" s="202" t="str">
        <f t="shared" si="41"/>
        <v/>
      </c>
    </row>
    <row r="454" spans="2:7" x14ac:dyDescent="0.4">
      <c r="B454" s="10">
        <v>48</v>
      </c>
      <c r="C454" s="134" t="str">
        <f t="shared" si="42"/>
        <v>48</v>
      </c>
      <c r="D454" s="185" t="str">
        <f>IFERROR(VLOOKUP(C454,'2 出納簿(入力用)'!$C$5:$L$304,7,FALSE),"")</f>
        <v/>
      </c>
      <c r="E454" s="185" t="str">
        <f t="shared" si="43"/>
        <v/>
      </c>
      <c r="F454" s="201" t="str">
        <f t="shared" si="40"/>
        <v/>
      </c>
      <c r="G454" s="202" t="str">
        <f t="shared" si="41"/>
        <v/>
      </c>
    </row>
    <row r="455" spans="2:7" x14ac:dyDescent="0.4">
      <c r="B455" s="10">
        <v>49</v>
      </c>
      <c r="C455" s="134" t="str">
        <f t="shared" si="42"/>
        <v>49</v>
      </c>
      <c r="D455" s="185" t="str">
        <f>IFERROR(VLOOKUP(C455,'2 出納簿(入力用)'!$C$5:$L$304,7,FALSE),"")</f>
        <v/>
      </c>
      <c r="E455" s="185" t="str">
        <f t="shared" si="43"/>
        <v/>
      </c>
      <c r="F455" s="201" t="str">
        <f t="shared" si="40"/>
        <v/>
      </c>
      <c r="G455" s="202" t="str">
        <f t="shared" si="41"/>
        <v/>
      </c>
    </row>
    <row r="456" spans="2:7" x14ac:dyDescent="0.4">
      <c r="B456" s="10">
        <v>50</v>
      </c>
      <c r="C456" s="134" t="str">
        <f t="shared" si="42"/>
        <v>50</v>
      </c>
      <c r="D456" s="185" t="str">
        <f>IFERROR(VLOOKUP(C456,'2 出納簿(入力用)'!$C$5:$L$304,7,FALSE),"")</f>
        <v/>
      </c>
      <c r="E456" s="185" t="str">
        <f t="shared" si="43"/>
        <v/>
      </c>
      <c r="F456" s="201" t="str">
        <f t="shared" si="40"/>
        <v/>
      </c>
      <c r="G456" s="202" t="str">
        <f t="shared" si="41"/>
        <v/>
      </c>
    </row>
    <row r="457" spans="2:7" x14ac:dyDescent="0.4">
      <c r="B457" s="10">
        <v>51</v>
      </c>
      <c r="C457" s="134" t="str">
        <f t="shared" si="42"/>
        <v>51</v>
      </c>
      <c r="D457" s="185" t="str">
        <f>IFERROR(VLOOKUP(C457,'2 出納簿(入力用)'!$C$5:$L$304,7,FALSE),"")</f>
        <v/>
      </c>
      <c r="E457" s="185" t="str">
        <f t="shared" si="43"/>
        <v/>
      </c>
      <c r="F457" s="201" t="str">
        <f t="shared" si="40"/>
        <v/>
      </c>
      <c r="G457" s="202" t="str">
        <f t="shared" si="41"/>
        <v/>
      </c>
    </row>
    <row r="458" spans="2:7" x14ac:dyDescent="0.4">
      <c r="B458" s="10">
        <v>52</v>
      </c>
      <c r="C458" s="134" t="str">
        <f t="shared" si="42"/>
        <v>52</v>
      </c>
      <c r="D458" s="185" t="str">
        <f>IFERROR(VLOOKUP(C458,'2 出納簿(入力用)'!$C$5:$L$304,7,FALSE),"")</f>
        <v/>
      </c>
      <c r="E458" s="185" t="str">
        <f t="shared" si="43"/>
        <v/>
      </c>
      <c r="F458" s="201" t="str">
        <f t="shared" si="40"/>
        <v/>
      </c>
      <c r="G458" s="202" t="str">
        <f t="shared" si="41"/>
        <v/>
      </c>
    </row>
    <row r="459" spans="2:7" x14ac:dyDescent="0.4">
      <c r="B459" s="10">
        <v>53</v>
      </c>
      <c r="C459" s="134" t="str">
        <f t="shared" si="42"/>
        <v>53</v>
      </c>
      <c r="D459" s="185" t="str">
        <f>IFERROR(VLOOKUP(C459,'2 出納簿(入力用)'!$C$5:$L$304,7,FALSE),"")</f>
        <v/>
      </c>
      <c r="E459" s="185" t="str">
        <f t="shared" si="43"/>
        <v/>
      </c>
      <c r="F459" s="201" t="str">
        <f t="shared" si="40"/>
        <v/>
      </c>
      <c r="G459" s="202" t="str">
        <f t="shared" si="41"/>
        <v/>
      </c>
    </row>
    <row r="460" spans="2:7" x14ac:dyDescent="0.4">
      <c r="B460" s="10">
        <v>54</v>
      </c>
      <c r="C460" s="134" t="str">
        <f t="shared" si="42"/>
        <v>54</v>
      </c>
      <c r="D460" s="185" t="str">
        <f>IFERROR(VLOOKUP(C460,'2 出納簿(入力用)'!$C$5:$L$304,7,FALSE),"")</f>
        <v/>
      </c>
      <c r="E460" s="185" t="str">
        <f t="shared" si="43"/>
        <v/>
      </c>
      <c r="F460" s="201" t="str">
        <f t="shared" si="40"/>
        <v/>
      </c>
      <c r="G460" s="202" t="str">
        <f t="shared" si="41"/>
        <v/>
      </c>
    </row>
    <row r="461" spans="2:7" x14ac:dyDescent="0.4">
      <c r="B461" s="10">
        <v>55</v>
      </c>
      <c r="C461" s="134" t="str">
        <f t="shared" si="42"/>
        <v>55</v>
      </c>
      <c r="D461" s="185" t="str">
        <f>IFERROR(VLOOKUP(C461,'2 出納簿(入力用)'!$C$5:$L$304,7,FALSE),"")</f>
        <v/>
      </c>
      <c r="E461" s="185" t="str">
        <f t="shared" si="43"/>
        <v/>
      </c>
      <c r="F461" s="201" t="str">
        <f t="shared" si="40"/>
        <v/>
      </c>
      <c r="G461" s="202" t="str">
        <f t="shared" si="41"/>
        <v/>
      </c>
    </row>
    <row r="462" spans="2:7" x14ac:dyDescent="0.4">
      <c r="B462" s="10">
        <v>56</v>
      </c>
      <c r="C462" s="134" t="str">
        <f t="shared" si="42"/>
        <v>56</v>
      </c>
      <c r="D462" s="185" t="str">
        <f>IFERROR(VLOOKUP(C462,'2 出納簿(入力用)'!$C$5:$L$304,7,FALSE),"")</f>
        <v/>
      </c>
      <c r="E462" s="185" t="str">
        <f t="shared" si="43"/>
        <v/>
      </c>
      <c r="F462" s="201" t="str">
        <f t="shared" si="40"/>
        <v/>
      </c>
      <c r="G462" s="202" t="str">
        <f t="shared" si="41"/>
        <v/>
      </c>
    </row>
    <row r="463" spans="2:7" x14ac:dyDescent="0.4">
      <c r="B463" s="10">
        <v>57</v>
      </c>
      <c r="C463" s="134" t="str">
        <f t="shared" si="42"/>
        <v>57</v>
      </c>
      <c r="D463" s="185" t="str">
        <f>IFERROR(VLOOKUP(C463,'2 出納簿(入力用)'!$C$5:$L$304,7,FALSE),"")</f>
        <v/>
      </c>
      <c r="E463" s="185" t="str">
        <f t="shared" si="43"/>
        <v/>
      </c>
      <c r="F463" s="201" t="str">
        <f t="shared" si="40"/>
        <v/>
      </c>
      <c r="G463" s="202" t="str">
        <f t="shared" si="41"/>
        <v/>
      </c>
    </row>
    <row r="464" spans="2:7" x14ac:dyDescent="0.4">
      <c r="B464" s="10">
        <v>58</v>
      </c>
      <c r="C464" s="134" t="str">
        <f t="shared" si="42"/>
        <v>58</v>
      </c>
      <c r="D464" s="185" t="str">
        <f>IFERROR(VLOOKUP(C464,'2 出納簿(入力用)'!$C$5:$L$304,7,FALSE),"")</f>
        <v/>
      </c>
      <c r="E464" s="185" t="str">
        <f t="shared" si="43"/>
        <v/>
      </c>
      <c r="F464" s="201" t="str">
        <f t="shared" si="40"/>
        <v/>
      </c>
      <c r="G464" s="202" t="str">
        <f t="shared" si="41"/>
        <v/>
      </c>
    </row>
    <row r="465" spans="2:7" x14ac:dyDescent="0.4">
      <c r="B465" s="10">
        <v>59</v>
      </c>
      <c r="C465" s="134" t="str">
        <f t="shared" si="42"/>
        <v>59</v>
      </c>
      <c r="D465" s="185" t="str">
        <f>IFERROR(VLOOKUP(C465,'2 出納簿(入力用)'!$C$5:$L$304,7,FALSE),"")</f>
        <v/>
      </c>
      <c r="E465" s="185" t="str">
        <f t="shared" si="43"/>
        <v/>
      </c>
      <c r="F465" s="201" t="str">
        <f t="shared" si="40"/>
        <v/>
      </c>
      <c r="G465" s="202" t="str">
        <f t="shared" si="41"/>
        <v/>
      </c>
    </row>
    <row r="466" spans="2:7" x14ac:dyDescent="0.4">
      <c r="B466" s="10">
        <v>60</v>
      </c>
      <c r="C466" s="134" t="str">
        <f t="shared" si="42"/>
        <v>60</v>
      </c>
      <c r="D466" s="185" t="str">
        <f>IFERROR(VLOOKUP(C466,'2 出納簿(入力用)'!$C$5:$L$304,7,FALSE),"")</f>
        <v/>
      </c>
      <c r="E466" s="185" t="str">
        <f t="shared" si="43"/>
        <v/>
      </c>
      <c r="F466" s="201" t="str">
        <f t="shared" si="40"/>
        <v/>
      </c>
      <c r="G466" s="202" t="str">
        <f t="shared" si="41"/>
        <v/>
      </c>
    </row>
    <row r="467" spans="2:7" x14ac:dyDescent="0.4">
      <c r="B467" s="10">
        <v>61</v>
      </c>
      <c r="C467" s="134" t="str">
        <f t="shared" si="42"/>
        <v>61</v>
      </c>
      <c r="D467" s="185" t="str">
        <f>IFERROR(VLOOKUP(C467,'2 出納簿(入力用)'!$C$5:$L$304,7,FALSE),"")</f>
        <v/>
      </c>
      <c r="E467" s="185" t="str">
        <f t="shared" si="43"/>
        <v/>
      </c>
      <c r="F467" s="201" t="str">
        <f t="shared" si="40"/>
        <v/>
      </c>
      <c r="G467" s="202" t="str">
        <f t="shared" si="41"/>
        <v/>
      </c>
    </row>
    <row r="468" spans="2:7" x14ac:dyDescent="0.4">
      <c r="B468" s="10">
        <v>62</v>
      </c>
      <c r="C468" s="134" t="str">
        <f t="shared" si="42"/>
        <v>62</v>
      </c>
      <c r="D468" s="185" t="str">
        <f>IFERROR(VLOOKUP(C468,'2 出納簿(入力用)'!$C$5:$L$304,7,FALSE),"")</f>
        <v/>
      </c>
      <c r="E468" s="185" t="str">
        <f t="shared" si="43"/>
        <v/>
      </c>
      <c r="F468" s="201" t="str">
        <f t="shared" si="40"/>
        <v/>
      </c>
      <c r="G468" s="202" t="str">
        <f t="shared" si="41"/>
        <v/>
      </c>
    </row>
    <row r="469" spans="2:7" x14ac:dyDescent="0.4">
      <c r="B469" s="10">
        <v>63</v>
      </c>
      <c r="C469" s="134" t="str">
        <f t="shared" si="42"/>
        <v>63</v>
      </c>
      <c r="D469" s="185" t="str">
        <f>IFERROR(VLOOKUP(C469,'2 出納簿(入力用)'!$C$5:$L$304,7,FALSE),"")</f>
        <v/>
      </c>
      <c r="E469" s="185" t="str">
        <f t="shared" si="43"/>
        <v/>
      </c>
      <c r="F469" s="201" t="str">
        <f t="shared" si="40"/>
        <v/>
      </c>
      <c r="G469" s="202" t="str">
        <f t="shared" si="41"/>
        <v/>
      </c>
    </row>
    <row r="470" spans="2:7" x14ac:dyDescent="0.4">
      <c r="B470" s="10">
        <v>64</v>
      </c>
      <c r="C470" s="134" t="str">
        <f t="shared" si="42"/>
        <v>64</v>
      </c>
      <c r="D470" s="185" t="str">
        <f>IFERROR(VLOOKUP(C470,'2 出納簿(入力用)'!$C$5:$L$304,7,FALSE),"")</f>
        <v/>
      </c>
      <c r="E470" s="185" t="str">
        <f t="shared" si="43"/>
        <v/>
      </c>
      <c r="F470" s="201" t="str">
        <f t="shared" si="40"/>
        <v/>
      </c>
      <c r="G470" s="202" t="str">
        <f t="shared" si="41"/>
        <v/>
      </c>
    </row>
    <row r="471" spans="2:7" x14ac:dyDescent="0.4">
      <c r="B471" s="10">
        <v>65</v>
      </c>
      <c r="C471" s="134" t="str">
        <f t="shared" ref="C471:C502" si="44">CONCATENATE(B471,$K$4)</f>
        <v>65</v>
      </c>
      <c r="D471" s="185" t="str">
        <f>IFERROR(VLOOKUP(C471,'2 出納簿(入力用)'!$C$5:$L$304,7,FALSE),"")</f>
        <v/>
      </c>
      <c r="E471" s="185" t="str">
        <f t="shared" si="43"/>
        <v/>
      </c>
      <c r="F471" s="201" t="str">
        <f t="shared" si="40"/>
        <v/>
      </c>
      <c r="G471" s="202" t="str">
        <f t="shared" si="41"/>
        <v/>
      </c>
    </row>
    <row r="472" spans="2:7" x14ac:dyDescent="0.4">
      <c r="B472" s="10">
        <v>66</v>
      </c>
      <c r="C472" s="134" t="str">
        <f t="shared" si="44"/>
        <v>66</v>
      </c>
      <c r="D472" s="185" t="str">
        <f>IFERROR(VLOOKUP(C472,'2 出納簿(入力用)'!$C$5:$L$304,7,FALSE),"")</f>
        <v/>
      </c>
      <c r="E472" s="185" t="str">
        <f t="shared" ref="E472:E503" si="45">IFERROR(E471+D472,"")</f>
        <v/>
      </c>
      <c r="F472" s="201" t="str">
        <f t="shared" ref="F472:F506" si="46">IFERROR(IF(E472/$K$5&gt;1,"×",IF(E472/$K$5&gt;=0.8,"△","")),"")</f>
        <v/>
      </c>
      <c r="G472" s="202" t="str">
        <f t="shared" ref="G472:G506" si="47">IFERROR(IF(E472/$K$5&gt;1,$K$4&amp;"が予算額を超えました",IF(E472/$K$5&gt;=0.8,$K$4&amp;"の執行率が8割を超えました","")),"")</f>
        <v/>
      </c>
    </row>
    <row r="473" spans="2:7" x14ac:dyDescent="0.4">
      <c r="B473" s="10">
        <v>67</v>
      </c>
      <c r="C473" s="134" t="str">
        <f t="shared" si="44"/>
        <v>67</v>
      </c>
      <c r="D473" s="185" t="str">
        <f>IFERROR(VLOOKUP(C473,'2 出納簿(入力用)'!$C$5:$L$304,7,FALSE),"")</f>
        <v/>
      </c>
      <c r="E473" s="185" t="str">
        <f t="shared" si="45"/>
        <v/>
      </c>
      <c r="F473" s="201" t="str">
        <f t="shared" si="46"/>
        <v/>
      </c>
      <c r="G473" s="202" t="str">
        <f t="shared" si="47"/>
        <v/>
      </c>
    </row>
    <row r="474" spans="2:7" x14ac:dyDescent="0.4">
      <c r="B474" s="10">
        <v>68</v>
      </c>
      <c r="C474" s="134" t="str">
        <f t="shared" si="44"/>
        <v>68</v>
      </c>
      <c r="D474" s="185" t="str">
        <f>IFERROR(VLOOKUP(C474,'2 出納簿(入力用)'!$C$5:$L$304,7,FALSE),"")</f>
        <v/>
      </c>
      <c r="E474" s="185" t="str">
        <f t="shared" si="45"/>
        <v/>
      </c>
      <c r="F474" s="201" t="str">
        <f t="shared" si="46"/>
        <v/>
      </c>
      <c r="G474" s="202" t="str">
        <f t="shared" si="47"/>
        <v/>
      </c>
    </row>
    <row r="475" spans="2:7" x14ac:dyDescent="0.4">
      <c r="B475" s="10">
        <v>69</v>
      </c>
      <c r="C475" s="134" t="str">
        <f t="shared" si="44"/>
        <v>69</v>
      </c>
      <c r="D475" s="185" t="str">
        <f>IFERROR(VLOOKUP(C475,'2 出納簿(入力用)'!$C$5:$L$304,7,FALSE),"")</f>
        <v/>
      </c>
      <c r="E475" s="185" t="str">
        <f t="shared" si="45"/>
        <v/>
      </c>
      <c r="F475" s="201" t="str">
        <f t="shared" si="46"/>
        <v/>
      </c>
      <c r="G475" s="202" t="str">
        <f t="shared" si="47"/>
        <v/>
      </c>
    </row>
    <row r="476" spans="2:7" x14ac:dyDescent="0.4">
      <c r="B476" s="10">
        <v>70</v>
      </c>
      <c r="C476" s="134" t="str">
        <f t="shared" si="44"/>
        <v>70</v>
      </c>
      <c r="D476" s="185" t="str">
        <f>IFERROR(VLOOKUP(C476,'2 出納簿(入力用)'!$C$5:$L$304,7,FALSE),"")</f>
        <v/>
      </c>
      <c r="E476" s="185" t="str">
        <f t="shared" si="45"/>
        <v/>
      </c>
      <c r="F476" s="201" t="str">
        <f t="shared" si="46"/>
        <v/>
      </c>
      <c r="G476" s="202" t="str">
        <f t="shared" si="47"/>
        <v/>
      </c>
    </row>
    <row r="477" spans="2:7" x14ac:dyDescent="0.4">
      <c r="B477" s="10">
        <v>71</v>
      </c>
      <c r="C477" s="134" t="str">
        <f t="shared" si="44"/>
        <v>71</v>
      </c>
      <c r="D477" s="185" t="str">
        <f>IFERROR(VLOOKUP(C477,'2 出納簿(入力用)'!$C$5:$L$304,7,FALSE),"")</f>
        <v/>
      </c>
      <c r="E477" s="185" t="str">
        <f t="shared" si="45"/>
        <v/>
      </c>
      <c r="F477" s="201" t="str">
        <f t="shared" si="46"/>
        <v/>
      </c>
      <c r="G477" s="202" t="str">
        <f t="shared" si="47"/>
        <v/>
      </c>
    </row>
    <row r="478" spans="2:7" x14ac:dyDescent="0.4">
      <c r="B478" s="10">
        <v>72</v>
      </c>
      <c r="C478" s="134" t="str">
        <f t="shared" si="44"/>
        <v>72</v>
      </c>
      <c r="D478" s="185" t="str">
        <f>IFERROR(VLOOKUP(C478,'2 出納簿(入力用)'!$C$5:$L$304,7,FALSE),"")</f>
        <v/>
      </c>
      <c r="E478" s="185" t="str">
        <f t="shared" si="45"/>
        <v/>
      </c>
      <c r="F478" s="201" t="str">
        <f t="shared" si="46"/>
        <v/>
      </c>
      <c r="G478" s="202" t="str">
        <f t="shared" si="47"/>
        <v/>
      </c>
    </row>
    <row r="479" spans="2:7" x14ac:dyDescent="0.4">
      <c r="B479" s="10">
        <v>73</v>
      </c>
      <c r="C479" s="134" t="str">
        <f t="shared" si="44"/>
        <v>73</v>
      </c>
      <c r="D479" s="185" t="str">
        <f>IFERROR(VLOOKUP(C479,'2 出納簿(入力用)'!$C$5:$L$304,7,FALSE),"")</f>
        <v/>
      </c>
      <c r="E479" s="185" t="str">
        <f t="shared" si="45"/>
        <v/>
      </c>
      <c r="F479" s="201" t="str">
        <f t="shared" si="46"/>
        <v/>
      </c>
      <c r="G479" s="202" t="str">
        <f t="shared" si="47"/>
        <v/>
      </c>
    </row>
    <row r="480" spans="2:7" x14ac:dyDescent="0.4">
      <c r="B480" s="10">
        <v>74</v>
      </c>
      <c r="C480" s="134" t="str">
        <f t="shared" si="44"/>
        <v>74</v>
      </c>
      <c r="D480" s="185" t="str">
        <f>IFERROR(VLOOKUP(C480,'2 出納簿(入力用)'!$C$5:$L$304,7,FALSE),"")</f>
        <v/>
      </c>
      <c r="E480" s="185" t="str">
        <f t="shared" si="45"/>
        <v/>
      </c>
      <c r="F480" s="201" t="str">
        <f t="shared" si="46"/>
        <v/>
      </c>
      <c r="G480" s="202" t="str">
        <f t="shared" si="47"/>
        <v/>
      </c>
    </row>
    <row r="481" spans="2:7" x14ac:dyDescent="0.4">
      <c r="B481" s="10">
        <v>75</v>
      </c>
      <c r="C481" s="134" t="str">
        <f t="shared" si="44"/>
        <v>75</v>
      </c>
      <c r="D481" s="185" t="str">
        <f>IFERROR(VLOOKUP(C481,'2 出納簿(入力用)'!$C$5:$L$304,7,FALSE),"")</f>
        <v/>
      </c>
      <c r="E481" s="185" t="str">
        <f t="shared" si="45"/>
        <v/>
      </c>
      <c r="F481" s="201" t="str">
        <f t="shared" si="46"/>
        <v/>
      </c>
      <c r="G481" s="202" t="str">
        <f t="shared" si="47"/>
        <v/>
      </c>
    </row>
    <row r="482" spans="2:7" x14ac:dyDescent="0.4">
      <c r="B482" s="10">
        <v>76</v>
      </c>
      <c r="C482" s="134" t="str">
        <f t="shared" si="44"/>
        <v>76</v>
      </c>
      <c r="D482" s="185" t="str">
        <f>IFERROR(VLOOKUP(C482,'2 出納簿(入力用)'!$C$5:$L$304,7,FALSE),"")</f>
        <v/>
      </c>
      <c r="E482" s="185" t="str">
        <f t="shared" si="45"/>
        <v/>
      </c>
      <c r="F482" s="201" t="str">
        <f t="shared" si="46"/>
        <v/>
      </c>
      <c r="G482" s="202" t="str">
        <f t="shared" si="47"/>
        <v/>
      </c>
    </row>
    <row r="483" spans="2:7" x14ac:dyDescent="0.4">
      <c r="B483" s="10">
        <v>77</v>
      </c>
      <c r="C483" s="134" t="str">
        <f t="shared" si="44"/>
        <v>77</v>
      </c>
      <c r="D483" s="185" t="str">
        <f>IFERROR(VLOOKUP(C483,'2 出納簿(入力用)'!$C$5:$L$304,7,FALSE),"")</f>
        <v/>
      </c>
      <c r="E483" s="185" t="str">
        <f t="shared" si="45"/>
        <v/>
      </c>
      <c r="F483" s="201" t="str">
        <f t="shared" si="46"/>
        <v/>
      </c>
      <c r="G483" s="202" t="str">
        <f t="shared" si="47"/>
        <v/>
      </c>
    </row>
    <row r="484" spans="2:7" x14ac:dyDescent="0.4">
      <c r="B484" s="10">
        <v>78</v>
      </c>
      <c r="C484" s="134" t="str">
        <f t="shared" si="44"/>
        <v>78</v>
      </c>
      <c r="D484" s="185" t="str">
        <f>IFERROR(VLOOKUP(C484,'2 出納簿(入力用)'!$C$5:$L$304,7,FALSE),"")</f>
        <v/>
      </c>
      <c r="E484" s="185" t="str">
        <f t="shared" si="45"/>
        <v/>
      </c>
      <c r="F484" s="201" t="str">
        <f t="shared" si="46"/>
        <v/>
      </c>
      <c r="G484" s="202" t="str">
        <f t="shared" si="47"/>
        <v/>
      </c>
    </row>
    <row r="485" spans="2:7" x14ac:dyDescent="0.4">
      <c r="B485" s="10">
        <v>79</v>
      </c>
      <c r="C485" s="134" t="str">
        <f t="shared" si="44"/>
        <v>79</v>
      </c>
      <c r="D485" s="185" t="str">
        <f>IFERROR(VLOOKUP(C485,'2 出納簿(入力用)'!$C$5:$L$304,7,FALSE),"")</f>
        <v/>
      </c>
      <c r="E485" s="185" t="str">
        <f t="shared" si="45"/>
        <v/>
      </c>
      <c r="F485" s="201" t="str">
        <f t="shared" si="46"/>
        <v/>
      </c>
      <c r="G485" s="202" t="str">
        <f t="shared" si="47"/>
        <v/>
      </c>
    </row>
    <row r="486" spans="2:7" x14ac:dyDescent="0.4">
      <c r="B486" s="10">
        <v>80</v>
      </c>
      <c r="C486" s="134" t="str">
        <f t="shared" si="44"/>
        <v>80</v>
      </c>
      <c r="D486" s="185" t="str">
        <f>IFERROR(VLOOKUP(C486,'2 出納簿(入力用)'!$C$5:$L$304,7,FALSE),"")</f>
        <v/>
      </c>
      <c r="E486" s="185" t="str">
        <f t="shared" si="45"/>
        <v/>
      </c>
      <c r="F486" s="201" t="str">
        <f t="shared" si="46"/>
        <v/>
      </c>
      <c r="G486" s="202" t="str">
        <f t="shared" si="47"/>
        <v/>
      </c>
    </row>
    <row r="487" spans="2:7" x14ac:dyDescent="0.4">
      <c r="B487" s="10">
        <v>81</v>
      </c>
      <c r="C487" s="134" t="str">
        <f t="shared" si="44"/>
        <v>81</v>
      </c>
      <c r="D487" s="185" t="str">
        <f>IFERROR(VLOOKUP(C487,'2 出納簿(入力用)'!$C$5:$L$304,7,FALSE),"")</f>
        <v/>
      </c>
      <c r="E487" s="185" t="str">
        <f t="shared" si="45"/>
        <v/>
      </c>
      <c r="F487" s="201" t="str">
        <f t="shared" si="46"/>
        <v/>
      </c>
      <c r="G487" s="202" t="str">
        <f t="shared" si="47"/>
        <v/>
      </c>
    </row>
    <row r="488" spans="2:7" x14ac:dyDescent="0.4">
      <c r="B488" s="10">
        <v>82</v>
      </c>
      <c r="C488" s="134" t="str">
        <f t="shared" si="44"/>
        <v>82</v>
      </c>
      <c r="D488" s="185" t="str">
        <f>IFERROR(VLOOKUP(C488,'2 出納簿(入力用)'!$C$5:$L$304,7,FALSE),"")</f>
        <v/>
      </c>
      <c r="E488" s="185" t="str">
        <f t="shared" si="45"/>
        <v/>
      </c>
      <c r="F488" s="201" t="str">
        <f t="shared" si="46"/>
        <v/>
      </c>
      <c r="G488" s="202" t="str">
        <f t="shared" si="47"/>
        <v/>
      </c>
    </row>
    <row r="489" spans="2:7" x14ac:dyDescent="0.4">
      <c r="B489" s="10">
        <v>83</v>
      </c>
      <c r="C489" s="134" t="str">
        <f t="shared" si="44"/>
        <v>83</v>
      </c>
      <c r="D489" s="185" t="str">
        <f>IFERROR(VLOOKUP(C489,'2 出納簿(入力用)'!$C$5:$L$304,7,FALSE),"")</f>
        <v/>
      </c>
      <c r="E489" s="185" t="str">
        <f t="shared" si="45"/>
        <v/>
      </c>
      <c r="F489" s="201" t="str">
        <f t="shared" si="46"/>
        <v/>
      </c>
      <c r="G489" s="202" t="str">
        <f t="shared" si="47"/>
        <v/>
      </c>
    </row>
    <row r="490" spans="2:7" x14ac:dyDescent="0.4">
      <c r="B490" s="10">
        <v>84</v>
      </c>
      <c r="C490" s="134" t="str">
        <f t="shared" si="44"/>
        <v>84</v>
      </c>
      <c r="D490" s="185" t="str">
        <f>IFERROR(VLOOKUP(C490,'2 出納簿(入力用)'!$C$5:$L$304,7,FALSE),"")</f>
        <v/>
      </c>
      <c r="E490" s="185" t="str">
        <f t="shared" si="45"/>
        <v/>
      </c>
      <c r="F490" s="201" t="str">
        <f t="shared" si="46"/>
        <v/>
      </c>
      <c r="G490" s="202" t="str">
        <f t="shared" si="47"/>
        <v/>
      </c>
    </row>
    <row r="491" spans="2:7" x14ac:dyDescent="0.4">
      <c r="B491" s="10">
        <v>85</v>
      </c>
      <c r="C491" s="134" t="str">
        <f t="shared" si="44"/>
        <v>85</v>
      </c>
      <c r="D491" s="185" t="str">
        <f>IFERROR(VLOOKUP(C491,'2 出納簿(入力用)'!$C$5:$L$304,7,FALSE),"")</f>
        <v/>
      </c>
      <c r="E491" s="185" t="str">
        <f t="shared" si="45"/>
        <v/>
      </c>
      <c r="F491" s="201" t="str">
        <f t="shared" si="46"/>
        <v/>
      </c>
      <c r="G491" s="202" t="str">
        <f t="shared" si="47"/>
        <v/>
      </c>
    </row>
    <row r="492" spans="2:7" x14ac:dyDescent="0.4">
      <c r="B492" s="10">
        <v>86</v>
      </c>
      <c r="C492" s="134" t="str">
        <f t="shared" si="44"/>
        <v>86</v>
      </c>
      <c r="D492" s="185" t="str">
        <f>IFERROR(VLOOKUP(C492,'2 出納簿(入力用)'!$C$5:$L$304,7,FALSE),"")</f>
        <v/>
      </c>
      <c r="E492" s="185" t="str">
        <f t="shared" si="45"/>
        <v/>
      </c>
      <c r="F492" s="201" t="str">
        <f t="shared" si="46"/>
        <v/>
      </c>
      <c r="G492" s="202" t="str">
        <f t="shared" si="47"/>
        <v/>
      </c>
    </row>
    <row r="493" spans="2:7" x14ac:dyDescent="0.4">
      <c r="B493" s="10">
        <v>87</v>
      </c>
      <c r="C493" s="134" t="str">
        <f t="shared" si="44"/>
        <v>87</v>
      </c>
      <c r="D493" s="185" t="str">
        <f>IFERROR(VLOOKUP(C493,'2 出納簿(入力用)'!$C$5:$L$304,7,FALSE),"")</f>
        <v/>
      </c>
      <c r="E493" s="185" t="str">
        <f t="shared" si="45"/>
        <v/>
      </c>
      <c r="F493" s="201" t="str">
        <f t="shared" si="46"/>
        <v/>
      </c>
      <c r="G493" s="202" t="str">
        <f t="shared" si="47"/>
        <v/>
      </c>
    </row>
    <row r="494" spans="2:7" x14ac:dyDescent="0.4">
      <c r="B494" s="10">
        <v>88</v>
      </c>
      <c r="C494" s="134" t="str">
        <f t="shared" si="44"/>
        <v>88</v>
      </c>
      <c r="D494" s="185" t="str">
        <f>IFERROR(VLOOKUP(C494,'2 出納簿(入力用)'!$C$5:$L$304,7,FALSE),"")</f>
        <v/>
      </c>
      <c r="E494" s="185" t="str">
        <f t="shared" si="45"/>
        <v/>
      </c>
      <c r="F494" s="201" t="str">
        <f t="shared" si="46"/>
        <v/>
      </c>
      <c r="G494" s="202" t="str">
        <f t="shared" si="47"/>
        <v/>
      </c>
    </row>
    <row r="495" spans="2:7" x14ac:dyDescent="0.4">
      <c r="B495" s="10">
        <v>89</v>
      </c>
      <c r="C495" s="134" t="str">
        <f t="shared" si="44"/>
        <v>89</v>
      </c>
      <c r="D495" s="185" t="str">
        <f>IFERROR(VLOOKUP(C495,'2 出納簿(入力用)'!$C$5:$L$304,7,FALSE),"")</f>
        <v/>
      </c>
      <c r="E495" s="185" t="str">
        <f t="shared" si="45"/>
        <v/>
      </c>
      <c r="F495" s="201" t="str">
        <f t="shared" si="46"/>
        <v/>
      </c>
      <c r="G495" s="202" t="str">
        <f t="shared" si="47"/>
        <v/>
      </c>
    </row>
    <row r="496" spans="2:7" x14ac:dyDescent="0.4">
      <c r="B496" s="10">
        <v>90</v>
      </c>
      <c r="C496" s="134" t="str">
        <f t="shared" si="44"/>
        <v>90</v>
      </c>
      <c r="D496" s="185" t="str">
        <f>IFERROR(VLOOKUP(C496,'2 出納簿(入力用)'!$C$5:$L$304,7,FALSE),"")</f>
        <v/>
      </c>
      <c r="E496" s="185" t="str">
        <f t="shared" si="45"/>
        <v/>
      </c>
      <c r="F496" s="201" t="str">
        <f t="shared" si="46"/>
        <v/>
      </c>
      <c r="G496" s="202" t="str">
        <f t="shared" si="47"/>
        <v/>
      </c>
    </row>
    <row r="497" spans="2:7" x14ac:dyDescent="0.4">
      <c r="B497" s="10">
        <v>91</v>
      </c>
      <c r="C497" s="134" t="str">
        <f t="shared" si="44"/>
        <v>91</v>
      </c>
      <c r="D497" s="185" t="str">
        <f>IFERROR(VLOOKUP(C497,'2 出納簿(入力用)'!$C$5:$L$304,7,FALSE),"")</f>
        <v/>
      </c>
      <c r="E497" s="185" t="str">
        <f t="shared" si="45"/>
        <v/>
      </c>
      <c r="F497" s="201" t="str">
        <f t="shared" si="46"/>
        <v/>
      </c>
      <c r="G497" s="202" t="str">
        <f t="shared" si="47"/>
        <v/>
      </c>
    </row>
    <row r="498" spans="2:7" x14ac:dyDescent="0.4">
      <c r="B498" s="10">
        <v>92</v>
      </c>
      <c r="C498" s="134" t="str">
        <f t="shared" si="44"/>
        <v>92</v>
      </c>
      <c r="D498" s="185" t="str">
        <f>IFERROR(VLOOKUP(C498,'2 出納簿(入力用)'!$C$5:$L$304,7,FALSE),"")</f>
        <v/>
      </c>
      <c r="E498" s="185" t="str">
        <f t="shared" si="45"/>
        <v/>
      </c>
      <c r="F498" s="201" t="str">
        <f t="shared" si="46"/>
        <v/>
      </c>
      <c r="G498" s="202" t="str">
        <f t="shared" si="47"/>
        <v/>
      </c>
    </row>
    <row r="499" spans="2:7" x14ac:dyDescent="0.4">
      <c r="B499" s="10">
        <v>93</v>
      </c>
      <c r="C499" s="134" t="str">
        <f t="shared" si="44"/>
        <v>93</v>
      </c>
      <c r="D499" s="185" t="str">
        <f>IFERROR(VLOOKUP(C499,'2 出納簿(入力用)'!$C$5:$L$304,7,FALSE),"")</f>
        <v/>
      </c>
      <c r="E499" s="185" t="str">
        <f t="shared" si="45"/>
        <v/>
      </c>
      <c r="F499" s="201" t="str">
        <f t="shared" si="46"/>
        <v/>
      </c>
      <c r="G499" s="202" t="str">
        <f t="shared" si="47"/>
        <v/>
      </c>
    </row>
    <row r="500" spans="2:7" x14ac:dyDescent="0.4">
      <c r="B500" s="10">
        <v>94</v>
      </c>
      <c r="C500" s="134" t="str">
        <f t="shared" si="44"/>
        <v>94</v>
      </c>
      <c r="D500" s="185" t="str">
        <f>IFERROR(VLOOKUP(C500,'2 出納簿(入力用)'!$C$5:$L$304,7,FALSE),"")</f>
        <v/>
      </c>
      <c r="E500" s="185" t="str">
        <f t="shared" si="45"/>
        <v/>
      </c>
      <c r="F500" s="201" t="str">
        <f t="shared" si="46"/>
        <v/>
      </c>
      <c r="G500" s="202" t="str">
        <f t="shared" si="47"/>
        <v/>
      </c>
    </row>
    <row r="501" spans="2:7" x14ac:dyDescent="0.4">
      <c r="B501" s="10">
        <v>95</v>
      </c>
      <c r="C501" s="134" t="str">
        <f t="shared" si="44"/>
        <v>95</v>
      </c>
      <c r="D501" s="185" t="str">
        <f>IFERROR(VLOOKUP(C501,'2 出納簿(入力用)'!$C$5:$L$304,7,FALSE),"")</f>
        <v/>
      </c>
      <c r="E501" s="185" t="str">
        <f t="shared" si="45"/>
        <v/>
      </c>
      <c r="F501" s="201" t="str">
        <f t="shared" si="46"/>
        <v/>
      </c>
      <c r="G501" s="202" t="str">
        <f t="shared" si="47"/>
        <v/>
      </c>
    </row>
    <row r="502" spans="2:7" x14ac:dyDescent="0.4">
      <c r="B502" s="10">
        <v>96</v>
      </c>
      <c r="C502" s="134" t="str">
        <f t="shared" si="44"/>
        <v>96</v>
      </c>
      <c r="D502" s="185" t="str">
        <f>IFERROR(VLOOKUP(C502,'2 出納簿(入力用)'!$C$5:$L$304,7,FALSE),"")</f>
        <v/>
      </c>
      <c r="E502" s="185" t="str">
        <f t="shared" si="45"/>
        <v/>
      </c>
      <c r="F502" s="201" t="str">
        <f t="shared" si="46"/>
        <v/>
      </c>
      <c r="G502" s="202" t="str">
        <f t="shared" si="47"/>
        <v/>
      </c>
    </row>
    <row r="503" spans="2:7" x14ac:dyDescent="0.4">
      <c r="B503" s="10">
        <v>97</v>
      </c>
      <c r="C503" s="134" t="str">
        <f t="shared" ref="C503:C506" si="48">CONCATENATE(B503,$K$4)</f>
        <v>97</v>
      </c>
      <c r="D503" s="185" t="str">
        <f>IFERROR(VLOOKUP(C503,'2 出納簿(入力用)'!$C$5:$L$304,7,FALSE),"")</f>
        <v/>
      </c>
      <c r="E503" s="185" t="str">
        <f t="shared" si="45"/>
        <v/>
      </c>
      <c r="F503" s="201" t="str">
        <f t="shared" si="46"/>
        <v/>
      </c>
      <c r="G503" s="202" t="str">
        <f t="shared" si="47"/>
        <v/>
      </c>
    </row>
    <row r="504" spans="2:7" x14ac:dyDescent="0.4">
      <c r="B504" s="10">
        <v>98</v>
      </c>
      <c r="C504" s="134" t="str">
        <f t="shared" si="48"/>
        <v>98</v>
      </c>
      <c r="D504" s="185" t="str">
        <f>IFERROR(VLOOKUP(C504,'2 出納簿(入力用)'!$C$5:$L$304,7,FALSE),"")</f>
        <v/>
      </c>
      <c r="E504" s="185" t="str">
        <f t="shared" ref="E504:E506" si="49">IFERROR(E503+D504,"")</f>
        <v/>
      </c>
      <c r="F504" s="201" t="str">
        <f t="shared" si="46"/>
        <v/>
      </c>
      <c r="G504" s="202" t="str">
        <f t="shared" si="47"/>
        <v/>
      </c>
    </row>
    <row r="505" spans="2:7" x14ac:dyDescent="0.4">
      <c r="B505" s="10">
        <v>99</v>
      </c>
      <c r="C505" s="134" t="str">
        <f t="shared" si="48"/>
        <v>99</v>
      </c>
      <c r="D505" s="185" t="str">
        <f>IFERROR(VLOOKUP(C505,'2 出納簿(入力用)'!$C$5:$L$304,7,FALSE),"")</f>
        <v/>
      </c>
      <c r="E505" s="185" t="str">
        <f t="shared" si="49"/>
        <v/>
      </c>
      <c r="F505" s="201" t="str">
        <f t="shared" si="46"/>
        <v/>
      </c>
      <c r="G505" s="202" t="str">
        <f t="shared" si="47"/>
        <v/>
      </c>
    </row>
    <row r="506" spans="2:7" ht="15" thickBot="1" x14ac:dyDescent="0.45">
      <c r="B506" s="62">
        <v>100</v>
      </c>
      <c r="C506" s="167" t="str">
        <f t="shared" si="48"/>
        <v>100</v>
      </c>
      <c r="D506" s="168" t="str">
        <f>IFERROR(VLOOKUP(C506,'2 出納簿(入力用)'!$C$5:$L$304,7,FALSE),"")</f>
        <v/>
      </c>
      <c r="E506" s="168" t="str">
        <f t="shared" si="49"/>
        <v/>
      </c>
      <c r="F506" s="203" t="str">
        <f t="shared" si="46"/>
        <v/>
      </c>
      <c r="G506" s="204" t="str">
        <f t="shared" si="47"/>
        <v/>
      </c>
    </row>
    <row r="507" spans="2:7" ht="15" thickTop="1" x14ac:dyDescent="0.4">
      <c r="B507" s="63">
        <v>1</v>
      </c>
      <c r="C507" s="169" t="str">
        <f t="shared" ref="C507:C538" si="50">CONCATENATE(B507,$L$4)</f>
        <v>1</v>
      </c>
      <c r="D507" s="173" t="str">
        <f>IFERROR(VLOOKUP(C507,'2 出納簿(入力用)'!$C$5:$L$304,7,FALSE),"")</f>
        <v/>
      </c>
      <c r="E507" s="173" t="str">
        <f>D507</f>
        <v/>
      </c>
      <c r="F507" s="190" t="str">
        <f>IFERROR(IF(E507/$L$5&gt;1,"×",IF(E507/$L$5&gt;=0.8,"△","")),"")</f>
        <v/>
      </c>
      <c r="G507" s="191" t="str">
        <f>IFERROR(IF(E507/$L$5&gt;1,$L$4&amp;"が予算額を超えました",IF(E507/$L$5&gt;=0.8,$L$4&amp;"の執行率が8割を超えました","")),"")</f>
        <v/>
      </c>
    </row>
    <row r="508" spans="2:7" x14ac:dyDescent="0.4">
      <c r="B508" s="64">
        <v>2</v>
      </c>
      <c r="C508" s="171" t="str">
        <f t="shared" si="50"/>
        <v>2</v>
      </c>
      <c r="D508" s="192" t="str">
        <f>IFERROR(VLOOKUP(C508,'2 出納簿(入力用)'!$C$5:$L$304,7,FALSE),"")</f>
        <v/>
      </c>
      <c r="E508" s="192" t="str">
        <f t="shared" ref="E508:E539" si="51">IFERROR(E507+D508,"")</f>
        <v/>
      </c>
      <c r="F508" s="193" t="str">
        <f t="shared" ref="F508:F571" si="52">IFERROR(IF(E508/$L$5&gt;1,"×",IF(E508/$L$5&gt;=0.8,"△","")),"")</f>
        <v/>
      </c>
      <c r="G508" s="194" t="str">
        <f t="shared" ref="G508:G571" si="53">IFERROR(IF(E508/$L$5&gt;1,$L$4&amp;"が予算額を超えました",IF(E508/$L$5&gt;=0.8,$L$4&amp;"の執行率が8割を超えました","")),"")</f>
        <v/>
      </c>
    </row>
    <row r="509" spans="2:7" x14ac:dyDescent="0.4">
      <c r="B509" s="64">
        <v>3</v>
      </c>
      <c r="C509" s="171" t="str">
        <f t="shared" si="50"/>
        <v>3</v>
      </c>
      <c r="D509" s="192" t="str">
        <f>IFERROR(VLOOKUP(C509,'2 出納簿(入力用)'!$C$5:$L$304,7,FALSE),"")</f>
        <v/>
      </c>
      <c r="E509" s="192" t="str">
        <f t="shared" si="51"/>
        <v/>
      </c>
      <c r="F509" s="193" t="str">
        <f t="shared" si="52"/>
        <v/>
      </c>
      <c r="G509" s="194" t="str">
        <f t="shared" si="53"/>
        <v/>
      </c>
    </row>
    <row r="510" spans="2:7" x14ac:dyDescent="0.4">
      <c r="B510" s="64">
        <v>4</v>
      </c>
      <c r="C510" s="171" t="str">
        <f t="shared" si="50"/>
        <v>4</v>
      </c>
      <c r="D510" s="192" t="str">
        <f>IFERROR(VLOOKUP(C510,'2 出納簿(入力用)'!$C$5:$L$304,7,FALSE),"")</f>
        <v/>
      </c>
      <c r="E510" s="192" t="str">
        <f t="shared" si="51"/>
        <v/>
      </c>
      <c r="F510" s="193" t="str">
        <f t="shared" si="52"/>
        <v/>
      </c>
      <c r="G510" s="194" t="str">
        <f t="shared" si="53"/>
        <v/>
      </c>
    </row>
    <row r="511" spans="2:7" x14ac:dyDescent="0.4">
      <c r="B511" s="64">
        <v>5</v>
      </c>
      <c r="C511" s="171" t="str">
        <f t="shared" si="50"/>
        <v>5</v>
      </c>
      <c r="D511" s="192" t="str">
        <f>IFERROR(VLOOKUP(C511,'2 出納簿(入力用)'!$C$5:$L$304,7,FALSE),"")</f>
        <v/>
      </c>
      <c r="E511" s="192" t="str">
        <f t="shared" si="51"/>
        <v/>
      </c>
      <c r="F511" s="193" t="str">
        <f t="shared" si="52"/>
        <v/>
      </c>
      <c r="G511" s="194" t="str">
        <f t="shared" si="53"/>
        <v/>
      </c>
    </row>
    <row r="512" spans="2:7" x14ac:dyDescent="0.4">
      <c r="B512" s="64">
        <v>6</v>
      </c>
      <c r="C512" s="171" t="str">
        <f t="shared" si="50"/>
        <v>6</v>
      </c>
      <c r="D512" s="192" t="str">
        <f>IFERROR(VLOOKUP(C512,'2 出納簿(入力用)'!$C$5:$L$304,7,FALSE),"")</f>
        <v/>
      </c>
      <c r="E512" s="192" t="str">
        <f t="shared" si="51"/>
        <v/>
      </c>
      <c r="F512" s="193" t="str">
        <f t="shared" si="52"/>
        <v/>
      </c>
      <c r="G512" s="194" t="str">
        <f t="shared" si="53"/>
        <v/>
      </c>
    </row>
    <row r="513" spans="2:7" x14ac:dyDescent="0.4">
      <c r="B513" s="64">
        <v>7</v>
      </c>
      <c r="C513" s="171" t="str">
        <f t="shared" si="50"/>
        <v>7</v>
      </c>
      <c r="D513" s="192" t="str">
        <f>IFERROR(VLOOKUP(C513,'2 出納簿(入力用)'!$C$5:$L$304,7,FALSE),"")</f>
        <v/>
      </c>
      <c r="E513" s="192" t="str">
        <f t="shared" si="51"/>
        <v/>
      </c>
      <c r="F513" s="193" t="str">
        <f t="shared" si="52"/>
        <v/>
      </c>
      <c r="G513" s="194" t="str">
        <f t="shared" si="53"/>
        <v/>
      </c>
    </row>
    <row r="514" spans="2:7" x14ac:dyDescent="0.4">
      <c r="B514" s="64">
        <v>8</v>
      </c>
      <c r="C514" s="171" t="str">
        <f t="shared" si="50"/>
        <v>8</v>
      </c>
      <c r="D514" s="192" t="str">
        <f>IFERROR(VLOOKUP(C514,'2 出納簿(入力用)'!$C$5:$L$304,7,FALSE),"")</f>
        <v/>
      </c>
      <c r="E514" s="192" t="str">
        <f t="shared" si="51"/>
        <v/>
      </c>
      <c r="F514" s="193" t="str">
        <f t="shared" si="52"/>
        <v/>
      </c>
      <c r="G514" s="194" t="str">
        <f t="shared" si="53"/>
        <v/>
      </c>
    </row>
    <row r="515" spans="2:7" x14ac:dyDescent="0.4">
      <c r="B515" s="64">
        <v>9</v>
      </c>
      <c r="C515" s="171" t="str">
        <f t="shared" si="50"/>
        <v>9</v>
      </c>
      <c r="D515" s="192" t="str">
        <f>IFERROR(VLOOKUP(C515,'2 出納簿(入力用)'!$C$5:$L$304,7,FALSE),"")</f>
        <v/>
      </c>
      <c r="E515" s="192" t="str">
        <f t="shared" si="51"/>
        <v/>
      </c>
      <c r="F515" s="193" t="str">
        <f t="shared" si="52"/>
        <v/>
      </c>
      <c r="G515" s="194" t="str">
        <f t="shared" si="53"/>
        <v/>
      </c>
    </row>
    <row r="516" spans="2:7" x14ac:dyDescent="0.4">
      <c r="B516" s="64">
        <v>10</v>
      </c>
      <c r="C516" s="171" t="str">
        <f t="shared" si="50"/>
        <v>10</v>
      </c>
      <c r="D516" s="192" t="str">
        <f>IFERROR(VLOOKUP(C516,'2 出納簿(入力用)'!$C$5:$L$304,7,FALSE),"")</f>
        <v/>
      </c>
      <c r="E516" s="192" t="str">
        <f t="shared" si="51"/>
        <v/>
      </c>
      <c r="F516" s="193" t="str">
        <f t="shared" si="52"/>
        <v/>
      </c>
      <c r="G516" s="194" t="str">
        <f t="shared" si="53"/>
        <v/>
      </c>
    </row>
    <row r="517" spans="2:7" x14ac:dyDescent="0.4">
      <c r="B517" s="64">
        <v>11</v>
      </c>
      <c r="C517" s="171" t="str">
        <f t="shared" si="50"/>
        <v>11</v>
      </c>
      <c r="D517" s="192" t="str">
        <f>IFERROR(VLOOKUP(C517,'2 出納簿(入力用)'!$C$5:$L$304,7,FALSE),"")</f>
        <v/>
      </c>
      <c r="E517" s="192" t="str">
        <f t="shared" si="51"/>
        <v/>
      </c>
      <c r="F517" s="193" t="str">
        <f t="shared" si="52"/>
        <v/>
      </c>
      <c r="G517" s="194" t="str">
        <f t="shared" si="53"/>
        <v/>
      </c>
    </row>
    <row r="518" spans="2:7" x14ac:dyDescent="0.4">
      <c r="B518" s="64">
        <v>12</v>
      </c>
      <c r="C518" s="171" t="str">
        <f t="shared" si="50"/>
        <v>12</v>
      </c>
      <c r="D518" s="192" t="str">
        <f>IFERROR(VLOOKUP(C518,'2 出納簿(入力用)'!$C$5:$L$304,7,FALSE),"")</f>
        <v/>
      </c>
      <c r="E518" s="192" t="str">
        <f t="shared" si="51"/>
        <v/>
      </c>
      <c r="F518" s="193" t="str">
        <f t="shared" si="52"/>
        <v/>
      </c>
      <c r="G518" s="194" t="str">
        <f t="shared" si="53"/>
        <v/>
      </c>
    </row>
    <row r="519" spans="2:7" x14ac:dyDescent="0.4">
      <c r="B519" s="64">
        <v>13</v>
      </c>
      <c r="C519" s="171" t="str">
        <f t="shared" si="50"/>
        <v>13</v>
      </c>
      <c r="D519" s="192" t="str">
        <f>IFERROR(VLOOKUP(C519,'2 出納簿(入力用)'!$C$5:$L$304,7,FALSE),"")</f>
        <v/>
      </c>
      <c r="E519" s="192" t="str">
        <f t="shared" si="51"/>
        <v/>
      </c>
      <c r="F519" s="193" t="str">
        <f t="shared" si="52"/>
        <v/>
      </c>
      <c r="G519" s="194" t="str">
        <f t="shared" si="53"/>
        <v/>
      </c>
    </row>
    <row r="520" spans="2:7" x14ac:dyDescent="0.4">
      <c r="B520" s="64">
        <v>14</v>
      </c>
      <c r="C520" s="171" t="str">
        <f t="shared" si="50"/>
        <v>14</v>
      </c>
      <c r="D520" s="192" t="str">
        <f>IFERROR(VLOOKUP(C520,'2 出納簿(入力用)'!$C$5:$L$304,7,FALSE),"")</f>
        <v/>
      </c>
      <c r="E520" s="192" t="str">
        <f t="shared" si="51"/>
        <v/>
      </c>
      <c r="F520" s="193" t="str">
        <f t="shared" si="52"/>
        <v/>
      </c>
      <c r="G520" s="194" t="str">
        <f t="shared" si="53"/>
        <v/>
      </c>
    </row>
    <row r="521" spans="2:7" x14ac:dyDescent="0.4">
      <c r="B521" s="64">
        <v>15</v>
      </c>
      <c r="C521" s="171" t="str">
        <f t="shared" si="50"/>
        <v>15</v>
      </c>
      <c r="D521" s="192" t="str">
        <f>IFERROR(VLOOKUP(C521,'2 出納簿(入力用)'!$C$5:$L$304,7,FALSE),"")</f>
        <v/>
      </c>
      <c r="E521" s="192" t="str">
        <f t="shared" si="51"/>
        <v/>
      </c>
      <c r="F521" s="193" t="str">
        <f t="shared" si="52"/>
        <v/>
      </c>
      <c r="G521" s="194" t="str">
        <f t="shared" si="53"/>
        <v/>
      </c>
    </row>
    <row r="522" spans="2:7" x14ac:dyDescent="0.4">
      <c r="B522" s="64">
        <v>16</v>
      </c>
      <c r="C522" s="171" t="str">
        <f t="shared" si="50"/>
        <v>16</v>
      </c>
      <c r="D522" s="192" t="str">
        <f>IFERROR(VLOOKUP(C522,'2 出納簿(入力用)'!$C$5:$L$304,7,FALSE),"")</f>
        <v/>
      </c>
      <c r="E522" s="192" t="str">
        <f t="shared" si="51"/>
        <v/>
      </c>
      <c r="F522" s="193" t="str">
        <f t="shared" si="52"/>
        <v/>
      </c>
      <c r="G522" s="194" t="str">
        <f t="shared" si="53"/>
        <v/>
      </c>
    </row>
    <row r="523" spans="2:7" x14ac:dyDescent="0.4">
      <c r="B523" s="64">
        <v>17</v>
      </c>
      <c r="C523" s="171" t="str">
        <f t="shared" si="50"/>
        <v>17</v>
      </c>
      <c r="D523" s="192" t="str">
        <f>IFERROR(VLOOKUP(C523,'2 出納簿(入力用)'!$C$5:$L$304,7,FALSE),"")</f>
        <v/>
      </c>
      <c r="E523" s="192" t="str">
        <f t="shared" si="51"/>
        <v/>
      </c>
      <c r="F523" s="193" t="str">
        <f t="shared" si="52"/>
        <v/>
      </c>
      <c r="G523" s="194" t="str">
        <f t="shared" si="53"/>
        <v/>
      </c>
    </row>
    <row r="524" spans="2:7" x14ac:dyDescent="0.4">
      <c r="B524" s="64">
        <v>18</v>
      </c>
      <c r="C524" s="171" t="str">
        <f t="shared" si="50"/>
        <v>18</v>
      </c>
      <c r="D524" s="192" t="str">
        <f>IFERROR(VLOOKUP(C524,'2 出納簿(入力用)'!$C$5:$L$304,7,FALSE),"")</f>
        <v/>
      </c>
      <c r="E524" s="192" t="str">
        <f t="shared" si="51"/>
        <v/>
      </c>
      <c r="F524" s="193" t="str">
        <f t="shared" si="52"/>
        <v/>
      </c>
      <c r="G524" s="194" t="str">
        <f t="shared" si="53"/>
        <v/>
      </c>
    </row>
    <row r="525" spans="2:7" x14ac:dyDescent="0.4">
      <c r="B525" s="64">
        <v>19</v>
      </c>
      <c r="C525" s="171" t="str">
        <f t="shared" si="50"/>
        <v>19</v>
      </c>
      <c r="D525" s="192" t="str">
        <f>IFERROR(VLOOKUP(C525,'2 出納簿(入力用)'!$C$5:$L$304,7,FALSE),"")</f>
        <v/>
      </c>
      <c r="E525" s="192" t="str">
        <f t="shared" si="51"/>
        <v/>
      </c>
      <c r="F525" s="193" t="str">
        <f t="shared" si="52"/>
        <v/>
      </c>
      <c r="G525" s="194" t="str">
        <f t="shared" si="53"/>
        <v/>
      </c>
    </row>
    <row r="526" spans="2:7" x14ac:dyDescent="0.4">
      <c r="B526" s="64">
        <v>20</v>
      </c>
      <c r="C526" s="171" t="str">
        <f t="shared" si="50"/>
        <v>20</v>
      </c>
      <c r="D526" s="192" t="str">
        <f>IFERROR(VLOOKUP(C526,'2 出納簿(入力用)'!$C$5:$L$304,7,FALSE),"")</f>
        <v/>
      </c>
      <c r="E526" s="192" t="str">
        <f t="shared" si="51"/>
        <v/>
      </c>
      <c r="F526" s="193" t="str">
        <f t="shared" si="52"/>
        <v/>
      </c>
      <c r="G526" s="194" t="str">
        <f t="shared" si="53"/>
        <v/>
      </c>
    </row>
    <row r="527" spans="2:7" x14ac:dyDescent="0.4">
      <c r="B527" s="64">
        <v>21</v>
      </c>
      <c r="C527" s="171" t="str">
        <f t="shared" si="50"/>
        <v>21</v>
      </c>
      <c r="D527" s="192" t="str">
        <f>IFERROR(VLOOKUP(C527,'2 出納簿(入力用)'!$C$5:$L$304,7,FALSE),"")</f>
        <v/>
      </c>
      <c r="E527" s="192" t="str">
        <f t="shared" si="51"/>
        <v/>
      </c>
      <c r="F527" s="193" t="str">
        <f t="shared" si="52"/>
        <v/>
      </c>
      <c r="G527" s="194" t="str">
        <f t="shared" si="53"/>
        <v/>
      </c>
    </row>
    <row r="528" spans="2:7" x14ac:dyDescent="0.4">
      <c r="B528" s="64">
        <v>22</v>
      </c>
      <c r="C528" s="171" t="str">
        <f t="shared" si="50"/>
        <v>22</v>
      </c>
      <c r="D528" s="192" t="str">
        <f>IFERROR(VLOOKUP(C528,'2 出納簿(入力用)'!$C$5:$L$304,7,FALSE),"")</f>
        <v/>
      </c>
      <c r="E528" s="192" t="str">
        <f t="shared" si="51"/>
        <v/>
      </c>
      <c r="F528" s="193" t="str">
        <f t="shared" si="52"/>
        <v/>
      </c>
      <c r="G528" s="194" t="str">
        <f t="shared" si="53"/>
        <v/>
      </c>
    </row>
    <row r="529" spans="2:7" x14ac:dyDescent="0.4">
      <c r="B529" s="64">
        <v>23</v>
      </c>
      <c r="C529" s="171" t="str">
        <f t="shared" si="50"/>
        <v>23</v>
      </c>
      <c r="D529" s="192" t="str">
        <f>IFERROR(VLOOKUP(C529,'2 出納簿(入力用)'!$C$5:$L$304,7,FALSE),"")</f>
        <v/>
      </c>
      <c r="E529" s="192" t="str">
        <f t="shared" si="51"/>
        <v/>
      </c>
      <c r="F529" s="193" t="str">
        <f t="shared" si="52"/>
        <v/>
      </c>
      <c r="G529" s="194" t="str">
        <f t="shared" si="53"/>
        <v/>
      </c>
    </row>
    <row r="530" spans="2:7" x14ac:dyDescent="0.4">
      <c r="B530" s="64">
        <v>24</v>
      </c>
      <c r="C530" s="171" t="str">
        <f t="shared" si="50"/>
        <v>24</v>
      </c>
      <c r="D530" s="192" t="str">
        <f>IFERROR(VLOOKUP(C530,'2 出納簿(入力用)'!$C$5:$L$304,7,FALSE),"")</f>
        <v/>
      </c>
      <c r="E530" s="192" t="str">
        <f t="shared" si="51"/>
        <v/>
      </c>
      <c r="F530" s="193" t="str">
        <f t="shared" si="52"/>
        <v/>
      </c>
      <c r="G530" s="194" t="str">
        <f t="shared" si="53"/>
        <v/>
      </c>
    </row>
    <row r="531" spans="2:7" x14ac:dyDescent="0.4">
      <c r="B531" s="64">
        <v>25</v>
      </c>
      <c r="C531" s="171" t="str">
        <f t="shared" si="50"/>
        <v>25</v>
      </c>
      <c r="D531" s="192" t="str">
        <f>IFERROR(VLOOKUP(C531,'2 出納簿(入力用)'!$C$5:$L$304,7,FALSE),"")</f>
        <v/>
      </c>
      <c r="E531" s="192" t="str">
        <f t="shared" si="51"/>
        <v/>
      </c>
      <c r="F531" s="193" t="str">
        <f t="shared" si="52"/>
        <v/>
      </c>
      <c r="G531" s="194" t="str">
        <f t="shared" si="53"/>
        <v/>
      </c>
    </row>
    <row r="532" spans="2:7" x14ac:dyDescent="0.4">
      <c r="B532" s="64">
        <v>26</v>
      </c>
      <c r="C532" s="171" t="str">
        <f t="shared" si="50"/>
        <v>26</v>
      </c>
      <c r="D532" s="192" t="str">
        <f>IFERROR(VLOOKUP(C532,'2 出納簿(入力用)'!$C$5:$L$304,7,FALSE),"")</f>
        <v/>
      </c>
      <c r="E532" s="192" t="str">
        <f t="shared" si="51"/>
        <v/>
      </c>
      <c r="F532" s="193" t="str">
        <f t="shared" si="52"/>
        <v/>
      </c>
      <c r="G532" s="194" t="str">
        <f t="shared" si="53"/>
        <v/>
      </c>
    </row>
    <row r="533" spans="2:7" x14ac:dyDescent="0.4">
      <c r="B533" s="64">
        <v>27</v>
      </c>
      <c r="C533" s="171" t="str">
        <f t="shared" si="50"/>
        <v>27</v>
      </c>
      <c r="D533" s="192" t="str">
        <f>IFERROR(VLOOKUP(C533,'2 出納簿(入力用)'!$C$5:$L$304,7,FALSE),"")</f>
        <v/>
      </c>
      <c r="E533" s="192" t="str">
        <f t="shared" si="51"/>
        <v/>
      </c>
      <c r="F533" s="193" t="str">
        <f t="shared" si="52"/>
        <v/>
      </c>
      <c r="G533" s="194" t="str">
        <f t="shared" si="53"/>
        <v/>
      </c>
    </row>
    <row r="534" spans="2:7" x14ac:dyDescent="0.4">
      <c r="B534" s="64">
        <v>28</v>
      </c>
      <c r="C534" s="171" t="str">
        <f t="shared" si="50"/>
        <v>28</v>
      </c>
      <c r="D534" s="192" t="str">
        <f>IFERROR(VLOOKUP(C534,'2 出納簿(入力用)'!$C$5:$L$304,7,FALSE),"")</f>
        <v/>
      </c>
      <c r="E534" s="192" t="str">
        <f t="shared" si="51"/>
        <v/>
      </c>
      <c r="F534" s="193" t="str">
        <f t="shared" si="52"/>
        <v/>
      </c>
      <c r="G534" s="194" t="str">
        <f t="shared" si="53"/>
        <v/>
      </c>
    </row>
    <row r="535" spans="2:7" x14ac:dyDescent="0.4">
      <c r="B535" s="64">
        <v>29</v>
      </c>
      <c r="C535" s="171" t="str">
        <f t="shared" si="50"/>
        <v>29</v>
      </c>
      <c r="D535" s="192" t="str">
        <f>IFERROR(VLOOKUP(C535,'2 出納簿(入力用)'!$C$5:$L$304,7,FALSE),"")</f>
        <v/>
      </c>
      <c r="E535" s="192" t="str">
        <f t="shared" si="51"/>
        <v/>
      </c>
      <c r="F535" s="193" t="str">
        <f t="shared" si="52"/>
        <v/>
      </c>
      <c r="G535" s="194" t="str">
        <f t="shared" si="53"/>
        <v/>
      </c>
    </row>
    <row r="536" spans="2:7" x14ac:dyDescent="0.4">
      <c r="B536" s="64">
        <v>30</v>
      </c>
      <c r="C536" s="171" t="str">
        <f t="shared" si="50"/>
        <v>30</v>
      </c>
      <c r="D536" s="192" t="str">
        <f>IFERROR(VLOOKUP(C536,'2 出納簿(入力用)'!$C$5:$L$304,7,FALSE),"")</f>
        <v/>
      </c>
      <c r="E536" s="192" t="str">
        <f t="shared" si="51"/>
        <v/>
      </c>
      <c r="F536" s="193" t="str">
        <f t="shared" si="52"/>
        <v/>
      </c>
      <c r="G536" s="194" t="str">
        <f t="shared" si="53"/>
        <v/>
      </c>
    </row>
    <row r="537" spans="2:7" x14ac:dyDescent="0.4">
      <c r="B537" s="64">
        <v>31</v>
      </c>
      <c r="C537" s="171" t="str">
        <f t="shared" si="50"/>
        <v>31</v>
      </c>
      <c r="D537" s="192" t="str">
        <f>IFERROR(VLOOKUP(C537,'2 出納簿(入力用)'!$C$5:$L$304,7,FALSE),"")</f>
        <v/>
      </c>
      <c r="E537" s="192" t="str">
        <f t="shared" si="51"/>
        <v/>
      </c>
      <c r="F537" s="193" t="str">
        <f t="shared" si="52"/>
        <v/>
      </c>
      <c r="G537" s="194" t="str">
        <f t="shared" si="53"/>
        <v/>
      </c>
    </row>
    <row r="538" spans="2:7" x14ac:dyDescent="0.4">
      <c r="B538" s="64">
        <v>32</v>
      </c>
      <c r="C538" s="171" t="str">
        <f t="shared" si="50"/>
        <v>32</v>
      </c>
      <c r="D538" s="192" t="str">
        <f>IFERROR(VLOOKUP(C538,'2 出納簿(入力用)'!$C$5:$L$304,7,FALSE),"")</f>
        <v/>
      </c>
      <c r="E538" s="192" t="str">
        <f t="shared" si="51"/>
        <v/>
      </c>
      <c r="F538" s="193" t="str">
        <f t="shared" si="52"/>
        <v/>
      </c>
      <c r="G538" s="194" t="str">
        <f t="shared" si="53"/>
        <v/>
      </c>
    </row>
    <row r="539" spans="2:7" x14ac:dyDescent="0.4">
      <c r="B539" s="64">
        <v>33</v>
      </c>
      <c r="C539" s="171" t="str">
        <f t="shared" ref="C539:C570" si="54">CONCATENATE(B539,$L$4)</f>
        <v>33</v>
      </c>
      <c r="D539" s="192" t="str">
        <f>IFERROR(VLOOKUP(C539,'2 出納簿(入力用)'!$C$5:$L$304,7,FALSE),"")</f>
        <v/>
      </c>
      <c r="E539" s="192" t="str">
        <f t="shared" si="51"/>
        <v/>
      </c>
      <c r="F539" s="193" t="str">
        <f t="shared" si="52"/>
        <v/>
      </c>
      <c r="G539" s="194" t="str">
        <f t="shared" si="53"/>
        <v/>
      </c>
    </row>
    <row r="540" spans="2:7" x14ac:dyDescent="0.4">
      <c r="B540" s="64">
        <v>34</v>
      </c>
      <c r="C540" s="171" t="str">
        <f t="shared" si="54"/>
        <v>34</v>
      </c>
      <c r="D540" s="192" t="str">
        <f>IFERROR(VLOOKUP(C540,'2 出納簿(入力用)'!$C$5:$L$304,7,FALSE),"")</f>
        <v/>
      </c>
      <c r="E540" s="192" t="str">
        <f t="shared" ref="E540:E571" si="55">IFERROR(E539+D540,"")</f>
        <v/>
      </c>
      <c r="F540" s="193" t="str">
        <f t="shared" si="52"/>
        <v/>
      </c>
      <c r="G540" s="194" t="str">
        <f t="shared" si="53"/>
        <v/>
      </c>
    </row>
    <row r="541" spans="2:7" x14ac:dyDescent="0.4">
      <c r="B541" s="64">
        <v>35</v>
      </c>
      <c r="C541" s="171" t="str">
        <f t="shared" si="54"/>
        <v>35</v>
      </c>
      <c r="D541" s="192" t="str">
        <f>IFERROR(VLOOKUP(C541,'2 出納簿(入力用)'!$C$5:$L$304,7,FALSE),"")</f>
        <v/>
      </c>
      <c r="E541" s="192" t="str">
        <f t="shared" si="55"/>
        <v/>
      </c>
      <c r="F541" s="193" t="str">
        <f t="shared" si="52"/>
        <v/>
      </c>
      <c r="G541" s="194" t="str">
        <f t="shared" si="53"/>
        <v/>
      </c>
    </row>
    <row r="542" spans="2:7" x14ac:dyDescent="0.4">
      <c r="B542" s="64">
        <v>36</v>
      </c>
      <c r="C542" s="171" t="str">
        <f t="shared" si="54"/>
        <v>36</v>
      </c>
      <c r="D542" s="192" t="str">
        <f>IFERROR(VLOOKUP(C542,'2 出納簿(入力用)'!$C$5:$L$304,7,FALSE),"")</f>
        <v/>
      </c>
      <c r="E542" s="192" t="str">
        <f t="shared" si="55"/>
        <v/>
      </c>
      <c r="F542" s="193" t="str">
        <f t="shared" si="52"/>
        <v/>
      </c>
      <c r="G542" s="194" t="str">
        <f t="shared" si="53"/>
        <v/>
      </c>
    </row>
    <row r="543" spans="2:7" x14ac:dyDescent="0.4">
      <c r="B543" s="64">
        <v>37</v>
      </c>
      <c r="C543" s="171" t="str">
        <f t="shared" si="54"/>
        <v>37</v>
      </c>
      <c r="D543" s="192" t="str">
        <f>IFERROR(VLOOKUP(C543,'2 出納簿(入力用)'!$C$5:$L$304,7,FALSE),"")</f>
        <v/>
      </c>
      <c r="E543" s="192" t="str">
        <f t="shared" si="55"/>
        <v/>
      </c>
      <c r="F543" s="193" t="str">
        <f t="shared" si="52"/>
        <v/>
      </c>
      <c r="G543" s="194" t="str">
        <f t="shared" si="53"/>
        <v/>
      </c>
    </row>
    <row r="544" spans="2:7" x14ac:dyDescent="0.4">
      <c r="B544" s="64">
        <v>38</v>
      </c>
      <c r="C544" s="171" t="str">
        <f t="shared" si="54"/>
        <v>38</v>
      </c>
      <c r="D544" s="192" t="str">
        <f>IFERROR(VLOOKUP(C544,'2 出納簿(入力用)'!$C$5:$L$304,7,FALSE),"")</f>
        <v/>
      </c>
      <c r="E544" s="192" t="str">
        <f t="shared" si="55"/>
        <v/>
      </c>
      <c r="F544" s="193" t="str">
        <f t="shared" si="52"/>
        <v/>
      </c>
      <c r="G544" s="194" t="str">
        <f t="shared" si="53"/>
        <v/>
      </c>
    </row>
    <row r="545" spans="2:7" x14ac:dyDescent="0.4">
      <c r="B545" s="64">
        <v>39</v>
      </c>
      <c r="C545" s="171" t="str">
        <f t="shared" si="54"/>
        <v>39</v>
      </c>
      <c r="D545" s="192" t="str">
        <f>IFERROR(VLOOKUP(C545,'2 出納簿(入力用)'!$C$5:$L$304,7,FALSE),"")</f>
        <v/>
      </c>
      <c r="E545" s="192" t="str">
        <f t="shared" si="55"/>
        <v/>
      </c>
      <c r="F545" s="193" t="str">
        <f t="shared" si="52"/>
        <v/>
      </c>
      <c r="G545" s="194" t="str">
        <f t="shared" si="53"/>
        <v/>
      </c>
    </row>
    <row r="546" spans="2:7" x14ac:dyDescent="0.4">
      <c r="B546" s="64">
        <v>40</v>
      </c>
      <c r="C546" s="171" t="str">
        <f t="shared" si="54"/>
        <v>40</v>
      </c>
      <c r="D546" s="192" t="str">
        <f>IFERROR(VLOOKUP(C546,'2 出納簿(入力用)'!$C$5:$L$304,7,FALSE),"")</f>
        <v/>
      </c>
      <c r="E546" s="192" t="str">
        <f t="shared" si="55"/>
        <v/>
      </c>
      <c r="F546" s="193" t="str">
        <f t="shared" si="52"/>
        <v/>
      </c>
      <c r="G546" s="194" t="str">
        <f t="shared" si="53"/>
        <v/>
      </c>
    </row>
    <row r="547" spans="2:7" x14ac:dyDescent="0.4">
      <c r="B547" s="64">
        <v>41</v>
      </c>
      <c r="C547" s="171" t="str">
        <f t="shared" si="54"/>
        <v>41</v>
      </c>
      <c r="D547" s="192" t="str">
        <f>IFERROR(VLOOKUP(C547,'2 出納簿(入力用)'!$C$5:$L$304,7,FALSE),"")</f>
        <v/>
      </c>
      <c r="E547" s="192" t="str">
        <f t="shared" si="55"/>
        <v/>
      </c>
      <c r="F547" s="193" t="str">
        <f t="shared" si="52"/>
        <v/>
      </c>
      <c r="G547" s="194" t="str">
        <f t="shared" si="53"/>
        <v/>
      </c>
    </row>
    <row r="548" spans="2:7" x14ac:dyDescent="0.4">
      <c r="B548" s="64">
        <v>42</v>
      </c>
      <c r="C548" s="171" t="str">
        <f t="shared" si="54"/>
        <v>42</v>
      </c>
      <c r="D548" s="192" t="str">
        <f>IFERROR(VLOOKUP(C548,'2 出納簿(入力用)'!$C$5:$L$304,7,FALSE),"")</f>
        <v/>
      </c>
      <c r="E548" s="192" t="str">
        <f t="shared" si="55"/>
        <v/>
      </c>
      <c r="F548" s="193" t="str">
        <f t="shared" si="52"/>
        <v/>
      </c>
      <c r="G548" s="194" t="str">
        <f t="shared" si="53"/>
        <v/>
      </c>
    </row>
    <row r="549" spans="2:7" x14ac:dyDescent="0.4">
      <c r="B549" s="64">
        <v>43</v>
      </c>
      <c r="C549" s="171" t="str">
        <f t="shared" si="54"/>
        <v>43</v>
      </c>
      <c r="D549" s="192" t="str">
        <f>IFERROR(VLOOKUP(C549,'2 出納簿(入力用)'!$C$5:$L$304,7,FALSE),"")</f>
        <v/>
      </c>
      <c r="E549" s="192" t="str">
        <f t="shared" si="55"/>
        <v/>
      </c>
      <c r="F549" s="193" t="str">
        <f t="shared" si="52"/>
        <v/>
      </c>
      <c r="G549" s="194" t="str">
        <f t="shared" si="53"/>
        <v/>
      </c>
    </row>
    <row r="550" spans="2:7" x14ac:dyDescent="0.4">
      <c r="B550" s="64">
        <v>44</v>
      </c>
      <c r="C550" s="171" t="str">
        <f t="shared" si="54"/>
        <v>44</v>
      </c>
      <c r="D550" s="192" t="str">
        <f>IFERROR(VLOOKUP(C550,'2 出納簿(入力用)'!$C$5:$L$304,7,FALSE),"")</f>
        <v/>
      </c>
      <c r="E550" s="192" t="str">
        <f t="shared" si="55"/>
        <v/>
      </c>
      <c r="F550" s="193" t="str">
        <f t="shared" si="52"/>
        <v/>
      </c>
      <c r="G550" s="194" t="str">
        <f t="shared" si="53"/>
        <v/>
      </c>
    </row>
    <row r="551" spans="2:7" x14ac:dyDescent="0.4">
      <c r="B551" s="64">
        <v>45</v>
      </c>
      <c r="C551" s="171" t="str">
        <f t="shared" si="54"/>
        <v>45</v>
      </c>
      <c r="D551" s="192" t="str">
        <f>IFERROR(VLOOKUP(C551,'2 出納簿(入力用)'!$C$5:$L$304,7,FALSE),"")</f>
        <v/>
      </c>
      <c r="E551" s="192" t="str">
        <f t="shared" si="55"/>
        <v/>
      </c>
      <c r="F551" s="193" t="str">
        <f t="shared" si="52"/>
        <v/>
      </c>
      <c r="G551" s="194" t="str">
        <f t="shared" si="53"/>
        <v/>
      </c>
    </row>
    <row r="552" spans="2:7" x14ac:dyDescent="0.4">
      <c r="B552" s="64">
        <v>46</v>
      </c>
      <c r="C552" s="171" t="str">
        <f t="shared" si="54"/>
        <v>46</v>
      </c>
      <c r="D552" s="192" t="str">
        <f>IFERROR(VLOOKUP(C552,'2 出納簿(入力用)'!$C$5:$L$304,7,FALSE),"")</f>
        <v/>
      </c>
      <c r="E552" s="192" t="str">
        <f t="shared" si="55"/>
        <v/>
      </c>
      <c r="F552" s="193" t="str">
        <f t="shared" si="52"/>
        <v/>
      </c>
      <c r="G552" s="194" t="str">
        <f t="shared" si="53"/>
        <v/>
      </c>
    </row>
    <row r="553" spans="2:7" x14ac:dyDescent="0.4">
      <c r="B553" s="64">
        <v>47</v>
      </c>
      <c r="C553" s="171" t="str">
        <f t="shared" si="54"/>
        <v>47</v>
      </c>
      <c r="D553" s="192" t="str">
        <f>IFERROR(VLOOKUP(C553,'2 出納簿(入力用)'!$C$5:$L$304,7,FALSE),"")</f>
        <v/>
      </c>
      <c r="E553" s="192" t="str">
        <f t="shared" si="55"/>
        <v/>
      </c>
      <c r="F553" s="193" t="str">
        <f t="shared" si="52"/>
        <v/>
      </c>
      <c r="G553" s="194" t="str">
        <f t="shared" si="53"/>
        <v/>
      </c>
    </row>
    <row r="554" spans="2:7" x14ac:dyDescent="0.4">
      <c r="B554" s="64">
        <v>48</v>
      </c>
      <c r="C554" s="171" t="str">
        <f t="shared" si="54"/>
        <v>48</v>
      </c>
      <c r="D554" s="192" t="str">
        <f>IFERROR(VLOOKUP(C554,'2 出納簿(入力用)'!$C$5:$L$304,7,FALSE),"")</f>
        <v/>
      </c>
      <c r="E554" s="192" t="str">
        <f t="shared" si="55"/>
        <v/>
      </c>
      <c r="F554" s="193" t="str">
        <f t="shared" si="52"/>
        <v/>
      </c>
      <c r="G554" s="194" t="str">
        <f t="shared" si="53"/>
        <v/>
      </c>
    </row>
    <row r="555" spans="2:7" x14ac:dyDescent="0.4">
      <c r="B555" s="64">
        <v>49</v>
      </c>
      <c r="C555" s="171" t="str">
        <f t="shared" si="54"/>
        <v>49</v>
      </c>
      <c r="D555" s="192" t="str">
        <f>IFERROR(VLOOKUP(C555,'2 出納簿(入力用)'!$C$5:$L$304,7,FALSE),"")</f>
        <v/>
      </c>
      <c r="E555" s="192" t="str">
        <f t="shared" si="55"/>
        <v/>
      </c>
      <c r="F555" s="193" t="str">
        <f t="shared" si="52"/>
        <v/>
      </c>
      <c r="G555" s="194" t="str">
        <f t="shared" si="53"/>
        <v/>
      </c>
    </row>
    <row r="556" spans="2:7" x14ac:dyDescent="0.4">
      <c r="B556" s="64">
        <v>50</v>
      </c>
      <c r="C556" s="171" t="str">
        <f t="shared" si="54"/>
        <v>50</v>
      </c>
      <c r="D556" s="192" t="str">
        <f>IFERROR(VLOOKUP(C556,'2 出納簿(入力用)'!$C$5:$L$304,7,FALSE),"")</f>
        <v/>
      </c>
      <c r="E556" s="192" t="str">
        <f t="shared" si="55"/>
        <v/>
      </c>
      <c r="F556" s="193" t="str">
        <f t="shared" si="52"/>
        <v/>
      </c>
      <c r="G556" s="194" t="str">
        <f t="shared" si="53"/>
        <v/>
      </c>
    </row>
    <row r="557" spans="2:7" x14ac:dyDescent="0.4">
      <c r="B557" s="64">
        <v>51</v>
      </c>
      <c r="C557" s="171" t="str">
        <f t="shared" si="54"/>
        <v>51</v>
      </c>
      <c r="D557" s="192" t="str">
        <f>IFERROR(VLOOKUP(C557,'2 出納簿(入力用)'!$C$5:$L$304,7,FALSE),"")</f>
        <v/>
      </c>
      <c r="E557" s="192" t="str">
        <f t="shared" si="55"/>
        <v/>
      </c>
      <c r="F557" s="193" t="str">
        <f t="shared" si="52"/>
        <v/>
      </c>
      <c r="G557" s="194" t="str">
        <f t="shared" si="53"/>
        <v/>
      </c>
    </row>
    <row r="558" spans="2:7" x14ac:dyDescent="0.4">
      <c r="B558" s="64">
        <v>52</v>
      </c>
      <c r="C558" s="171" t="str">
        <f t="shared" si="54"/>
        <v>52</v>
      </c>
      <c r="D558" s="192" t="str">
        <f>IFERROR(VLOOKUP(C558,'2 出納簿(入力用)'!$C$5:$L$304,7,FALSE),"")</f>
        <v/>
      </c>
      <c r="E558" s="192" t="str">
        <f t="shared" si="55"/>
        <v/>
      </c>
      <c r="F558" s="193" t="str">
        <f t="shared" si="52"/>
        <v/>
      </c>
      <c r="G558" s="194" t="str">
        <f t="shared" si="53"/>
        <v/>
      </c>
    </row>
    <row r="559" spans="2:7" x14ac:dyDescent="0.4">
      <c r="B559" s="64">
        <v>53</v>
      </c>
      <c r="C559" s="171" t="str">
        <f t="shared" si="54"/>
        <v>53</v>
      </c>
      <c r="D559" s="192" t="str">
        <f>IFERROR(VLOOKUP(C559,'2 出納簿(入力用)'!$C$5:$L$304,7,FALSE),"")</f>
        <v/>
      </c>
      <c r="E559" s="192" t="str">
        <f t="shared" si="55"/>
        <v/>
      </c>
      <c r="F559" s="193" t="str">
        <f t="shared" si="52"/>
        <v/>
      </c>
      <c r="G559" s="194" t="str">
        <f t="shared" si="53"/>
        <v/>
      </c>
    </row>
    <row r="560" spans="2:7" x14ac:dyDescent="0.4">
      <c r="B560" s="64">
        <v>54</v>
      </c>
      <c r="C560" s="171" t="str">
        <f t="shared" si="54"/>
        <v>54</v>
      </c>
      <c r="D560" s="192" t="str">
        <f>IFERROR(VLOOKUP(C560,'2 出納簿(入力用)'!$C$5:$L$304,7,FALSE),"")</f>
        <v/>
      </c>
      <c r="E560" s="192" t="str">
        <f t="shared" si="55"/>
        <v/>
      </c>
      <c r="F560" s="193" t="str">
        <f t="shared" si="52"/>
        <v/>
      </c>
      <c r="G560" s="194" t="str">
        <f t="shared" si="53"/>
        <v/>
      </c>
    </row>
    <row r="561" spans="2:7" x14ac:dyDescent="0.4">
      <c r="B561" s="64">
        <v>55</v>
      </c>
      <c r="C561" s="171" t="str">
        <f t="shared" si="54"/>
        <v>55</v>
      </c>
      <c r="D561" s="192" t="str">
        <f>IFERROR(VLOOKUP(C561,'2 出納簿(入力用)'!$C$5:$L$304,7,FALSE),"")</f>
        <v/>
      </c>
      <c r="E561" s="192" t="str">
        <f t="shared" si="55"/>
        <v/>
      </c>
      <c r="F561" s="193" t="str">
        <f t="shared" si="52"/>
        <v/>
      </c>
      <c r="G561" s="194" t="str">
        <f t="shared" si="53"/>
        <v/>
      </c>
    </row>
    <row r="562" spans="2:7" x14ac:dyDescent="0.4">
      <c r="B562" s="64">
        <v>56</v>
      </c>
      <c r="C562" s="171" t="str">
        <f t="shared" si="54"/>
        <v>56</v>
      </c>
      <c r="D562" s="192" t="str">
        <f>IFERROR(VLOOKUP(C562,'2 出納簿(入力用)'!$C$5:$L$304,7,FALSE),"")</f>
        <v/>
      </c>
      <c r="E562" s="192" t="str">
        <f t="shared" si="55"/>
        <v/>
      </c>
      <c r="F562" s="193" t="str">
        <f t="shared" si="52"/>
        <v/>
      </c>
      <c r="G562" s="194" t="str">
        <f t="shared" si="53"/>
        <v/>
      </c>
    </row>
    <row r="563" spans="2:7" x14ac:dyDescent="0.4">
      <c r="B563" s="64">
        <v>57</v>
      </c>
      <c r="C563" s="171" t="str">
        <f t="shared" si="54"/>
        <v>57</v>
      </c>
      <c r="D563" s="192" t="str">
        <f>IFERROR(VLOOKUP(C563,'2 出納簿(入力用)'!$C$5:$L$304,7,FALSE),"")</f>
        <v/>
      </c>
      <c r="E563" s="192" t="str">
        <f t="shared" si="55"/>
        <v/>
      </c>
      <c r="F563" s="193" t="str">
        <f t="shared" si="52"/>
        <v/>
      </c>
      <c r="G563" s="194" t="str">
        <f t="shared" si="53"/>
        <v/>
      </c>
    </row>
    <row r="564" spans="2:7" x14ac:dyDescent="0.4">
      <c r="B564" s="64">
        <v>58</v>
      </c>
      <c r="C564" s="171" t="str">
        <f t="shared" si="54"/>
        <v>58</v>
      </c>
      <c r="D564" s="192" t="str">
        <f>IFERROR(VLOOKUP(C564,'2 出納簿(入力用)'!$C$5:$L$304,7,FALSE),"")</f>
        <v/>
      </c>
      <c r="E564" s="192" t="str">
        <f t="shared" si="55"/>
        <v/>
      </c>
      <c r="F564" s="193" t="str">
        <f t="shared" si="52"/>
        <v/>
      </c>
      <c r="G564" s="194" t="str">
        <f t="shared" si="53"/>
        <v/>
      </c>
    </row>
    <row r="565" spans="2:7" x14ac:dyDescent="0.4">
      <c r="B565" s="64">
        <v>59</v>
      </c>
      <c r="C565" s="171" t="str">
        <f t="shared" si="54"/>
        <v>59</v>
      </c>
      <c r="D565" s="192" t="str">
        <f>IFERROR(VLOOKUP(C565,'2 出納簿(入力用)'!$C$5:$L$304,7,FALSE),"")</f>
        <v/>
      </c>
      <c r="E565" s="192" t="str">
        <f t="shared" si="55"/>
        <v/>
      </c>
      <c r="F565" s="193" t="str">
        <f t="shared" si="52"/>
        <v/>
      </c>
      <c r="G565" s="194" t="str">
        <f t="shared" si="53"/>
        <v/>
      </c>
    </row>
    <row r="566" spans="2:7" x14ac:dyDescent="0.4">
      <c r="B566" s="64">
        <v>60</v>
      </c>
      <c r="C566" s="171" t="str">
        <f t="shared" si="54"/>
        <v>60</v>
      </c>
      <c r="D566" s="192" t="str">
        <f>IFERROR(VLOOKUP(C566,'2 出納簿(入力用)'!$C$5:$L$304,7,FALSE),"")</f>
        <v/>
      </c>
      <c r="E566" s="192" t="str">
        <f t="shared" si="55"/>
        <v/>
      </c>
      <c r="F566" s="193" t="str">
        <f t="shared" si="52"/>
        <v/>
      </c>
      <c r="G566" s="194" t="str">
        <f t="shared" si="53"/>
        <v/>
      </c>
    </row>
    <row r="567" spans="2:7" x14ac:dyDescent="0.4">
      <c r="B567" s="64">
        <v>61</v>
      </c>
      <c r="C567" s="171" t="str">
        <f t="shared" si="54"/>
        <v>61</v>
      </c>
      <c r="D567" s="192" t="str">
        <f>IFERROR(VLOOKUP(C567,'2 出納簿(入力用)'!$C$5:$L$304,7,FALSE),"")</f>
        <v/>
      </c>
      <c r="E567" s="192" t="str">
        <f t="shared" si="55"/>
        <v/>
      </c>
      <c r="F567" s="193" t="str">
        <f t="shared" si="52"/>
        <v/>
      </c>
      <c r="G567" s="194" t="str">
        <f t="shared" si="53"/>
        <v/>
      </c>
    </row>
    <row r="568" spans="2:7" x14ac:dyDescent="0.4">
      <c r="B568" s="64">
        <v>62</v>
      </c>
      <c r="C568" s="171" t="str">
        <f t="shared" si="54"/>
        <v>62</v>
      </c>
      <c r="D568" s="192" t="str">
        <f>IFERROR(VLOOKUP(C568,'2 出納簿(入力用)'!$C$5:$L$304,7,FALSE),"")</f>
        <v/>
      </c>
      <c r="E568" s="192" t="str">
        <f t="shared" si="55"/>
        <v/>
      </c>
      <c r="F568" s="193" t="str">
        <f t="shared" si="52"/>
        <v/>
      </c>
      <c r="G568" s="194" t="str">
        <f t="shared" si="53"/>
        <v/>
      </c>
    </row>
    <row r="569" spans="2:7" x14ac:dyDescent="0.4">
      <c r="B569" s="64">
        <v>63</v>
      </c>
      <c r="C569" s="171" t="str">
        <f t="shared" si="54"/>
        <v>63</v>
      </c>
      <c r="D569" s="192" t="str">
        <f>IFERROR(VLOOKUP(C569,'2 出納簿(入力用)'!$C$5:$L$304,7,FALSE),"")</f>
        <v/>
      </c>
      <c r="E569" s="192" t="str">
        <f t="shared" si="55"/>
        <v/>
      </c>
      <c r="F569" s="193" t="str">
        <f t="shared" si="52"/>
        <v/>
      </c>
      <c r="G569" s="194" t="str">
        <f t="shared" si="53"/>
        <v/>
      </c>
    </row>
    <row r="570" spans="2:7" x14ac:dyDescent="0.4">
      <c r="B570" s="64">
        <v>64</v>
      </c>
      <c r="C570" s="171" t="str">
        <f t="shared" si="54"/>
        <v>64</v>
      </c>
      <c r="D570" s="192" t="str">
        <f>IFERROR(VLOOKUP(C570,'2 出納簿(入力用)'!$C$5:$L$304,7,FALSE),"")</f>
        <v/>
      </c>
      <c r="E570" s="192" t="str">
        <f t="shared" si="55"/>
        <v/>
      </c>
      <c r="F570" s="193" t="str">
        <f t="shared" si="52"/>
        <v/>
      </c>
      <c r="G570" s="194" t="str">
        <f t="shared" si="53"/>
        <v/>
      </c>
    </row>
    <row r="571" spans="2:7" x14ac:dyDescent="0.4">
      <c r="B571" s="64">
        <v>65</v>
      </c>
      <c r="C571" s="171" t="str">
        <f t="shared" ref="C571:C602" si="56">CONCATENATE(B571,$L$4)</f>
        <v>65</v>
      </c>
      <c r="D571" s="192" t="str">
        <f>IFERROR(VLOOKUP(C571,'2 出納簿(入力用)'!$C$5:$L$304,7,FALSE),"")</f>
        <v/>
      </c>
      <c r="E571" s="192" t="str">
        <f t="shared" si="55"/>
        <v/>
      </c>
      <c r="F571" s="193" t="str">
        <f t="shared" si="52"/>
        <v/>
      </c>
      <c r="G571" s="194" t="str">
        <f t="shared" si="53"/>
        <v/>
      </c>
    </row>
    <row r="572" spans="2:7" x14ac:dyDescent="0.4">
      <c r="B572" s="64">
        <v>66</v>
      </c>
      <c r="C572" s="171" t="str">
        <f t="shared" si="56"/>
        <v>66</v>
      </c>
      <c r="D572" s="192" t="str">
        <f>IFERROR(VLOOKUP(C572,'2 出納簿(入力用)'!$C$5:$L$304,7,FALSE),"")</f>
        <v/>
      </c>
      <c r="E572" s="192" t="str">
        <f t="shared" ref="E572:E603" si="57">IFERROR(E571+D572,"")</f>
        <v/>
      </c>
      <c r="F572" s="193" t="str">
        <f t="shared" ref="F572:F606" si="58">IFERROR(IF(E572/$L$5&gt;1,"×",IF(E572/$L$5&gt;=0.8,"△","")),"")</f>
        <v/>
      </c>
      <c r="G572" s="194" t="str">
        <f t="shared" ref="G572:G606" si="59">IFERROR(IF(E572/$L$5&gt;1,$L$4&amp;"が予算額を超えました",IF(E572/$L$5&gt;=0.8,$L$4&amp;"の執行率が8割を超えました","")),"")</f>
        <v/>
      </c>
    </row>
    <row r="573" spans="2:7" x14ac:dyDescent="0.4">
      <c r="B573" s="64">
        <v>67</v>
      </c>
      <c r="C573" s="171" t="str">
        <f t="shared" si="56"/>
        <v>67</v>
      </c>
      <c r="D573" s="192" t="str">
        <f>IFERROR(VLOOKUP(C573,'2 出納簿(入力用)'!$C$5:$L$304,7,FALSE),"")</f>
        <v/>
      </c>
      <c r="E573" s="192" t="str">
        <f t="shared" si="57"/>
        <v/>
      </c>
      <c r="F573" s="193" t="str">
        <f t="shared" si="58"/>
        <v/>
      </c>
      <c r="G573" s="194" t="str">
        <f t="shared" si="59"/>
        <v/>
      </c>
    </row>
    <row r="574" spans="2:7" x14ac:dyDescent="0.4">
      <c r="B574" s="64">
        <v>68</v>
      </c>
      <c r="C574" s="171" t="str">
        <f t="shared" si="56"/>
        <v>68</v>
      </c>
      <c r="D574" s="192" t="str">
        <f>IFERROR(VLOOKUP(C574,'2 出納簿(入力用)'!$C$5:$L$304,7,FALSE),"")</f>
        <v/>
      </c>
      <c r="E574" s="192" t="str">
        <f t="shared" si="57"/>
        <v/>
      </c>
      <c r="F574" s="193" t="str">
        <f t="shared" si="58"/>
        <v/>
      </c>
      <c r="G574" s="194" t="str">
        <f t="shared" si="59"/>
        <v/>
      </c>
    </row>
    <row r="575" spans="2:7" x14ac:dyDescent="0.4">
      <c r="B575" s="64">
        <v>69</v>
      </c>
      <c r="C575" s="171" t="str">
        <f t="shared" si="56"/>
        <v>69</v>
      </c>
      <c r="D575" s="192" t="str">
        <f>IFERROR(VLOOKUP(C575,'2 出納簿(入力用)'!$C$5:$L$304,7,FALSE),"")</f>
        <v/>
      </c>
      <c r="E575" s="192" t="str">
        <f t="shared" si="57"/>
        <v/>
      </c>
      <c r="F575" s="193" t="str">
        <f t="shared" si="58"/>
        <v/>
      </c>
      <c r="G575" s="194" t="str">
        <f t="shared" si="59"/>
        <v/>
      </c>
    </row>
    <row r="576" spans="2:7" x14ac:dyDescent="0.4">
      <c r="B576" s="64">
        <v>70</v>
      </c>
      <c r="C576" s="171" t="str">
        <f t="shared" si="56"/>
        <v>70</v>
      </c>
      <c r="D576" s="192" t="str">
        <f>IFERROR(VLOOKUP(C576,'2 出納簿(入力用)'!$C$5:$L$304,7,FALSE),"")</f>
        <v/>
      </c>
      <c r="E576" s="192" t="str">
        <f t="shared" si="57"/>
        <v/>
      </c>
      <c r="F576" s="193" t="str">
        <f t="shared" si="58"/>
        <v/>
      </c>
      <c r="G576" s="194" t="str">
        <f t="shared" si="59"/>
        <v/>
      </c>
    </row>
    <row r="577" spans="2:7" x14ac:dyDescent="0.4">
      <c r="B577" s="64">
        <v>71</v>
      </c>
      <c r="C577" s="171" t="str">
        <f t="shared" si="56"/>
        <v>71</v>
      </c>
      <c r="D577" s="192" t="str">
        <f>IFERROR(VLOOKUP(C577,'2 出納簿(入力用)'!$C$5:$L$304,7,FALSE),"")</f>
        <v/>
      </c>
      <c r="E577" s="192" t="str">
        <f t="shared" si="57"/>
        <v/>
      </c>
      <c r="F577" s="193" t="str">
        <f t="shared" si="58"/>
        <v/>
      </c>
      <c r="G577" s="194" t="str">
        <f t="shared" si="59"/>
        <v/>
      </c>
    </row>
    <row r="578" spans="2:7" x14ac:dyDescent="0.4">
      <c r="B578" s="64">
        <v>72</v>
      </c>
      <c r="C578" s="171" t="str">
        <f t="shared" si="56"/>
        <v>72</v>
      </c>
      <c r="D578" s="192" t="str">
        <f>IFERROR(VLOOKUP(C578,'2 出納簿(入力用)'!$C$5:$L$304,7,FALSE),"")</f>
        <v/>
      </c>
      <c r="E578" s="192" t="str">
        <f t="shared" si="57"/>
        <v/>
      </c>
      <c r="F578" s="193" t="str">
        <f t="shared" si="58"/>
        <v/>
      </c>
      <c r="G578" s="194" t="str">
        <f t="shared" si="59"/>
        <v/>
      </c>
    </row>
    <row r="579" spans="2:7" x14ac:dyDescent="0.4">
      <c r="B579" s="64">
        <v>73</v>
      </c>
      <c r="C579" s="171" t="str">
        <f t="shared" si="56"/>
        <v>73</v>
      </c>
      <c r="D579" s="192" t="str">
        <f>IFERROR(VLOOKUP(C579,'2 出納簿(入力用)'!$C$5:$L$304,7,FALSE),"")</f>
        <v/>
      </c>
      <c r="E579" s="192" t="str">
        <f t="shared" si="57"/>
        <v/>
      </c>
      <c r="F579" s="193" t="str">
        <f t="shared" si="58"/>
        <v/>
      </c>
      <c r="G579" s="194" t="str">
        <f t="shared" si="59"/>
        <v/>
      </c>
    </row>
    <row r="580" spans="2:7" x14ac:dyDescent="0.4">
      <c r="B580" s="64">
        <v>74</v>
      </c>
      <c r="C580" s="171" t="str">
        <f t="shared" si="56"/>
        <v>74</v>
      </c>
      <c r="D580" s="192" t="str">
        <f>IFERROR(VLOOKUP(C580,'2 出納簿(入力用)'!$C$5:$L$304,7,FALSE),"")</f>
        <v/>
      </c>
      <c r="E580" s="192" t="str">
        <f t="shared" si="57"/>
        <v/>
      </c>
      <c r="F580" s="193" t="str">
        <f t="shared" si="58"/>
        <v/>
      </c>
      <c r="G580" s="194" t="str">
        <f t="shared" si="59"/>
        <v/>
      </c>
    </row>
    <row r="581" spans="2:7" x14ac:dyDescent="0.4">
      <c r="B581" s="64">
        <v>75</v>
      </c>
      <c r="C581" s="171" t="str">
        <f t="shared" si="56"/>
        <v>75</v>
      </c>
      <c r="D581" s="192" t="str">
        <f>IFERROR(VLOOKUP(C581,'2 出納簿(入力用)'!$C$5:$L$304,7,FALSE),"")</f>
        <v/>
      </c>
      <c r="E581" s="192" t="str">
        <f t="shared" si="57"/>
        <v/>
      </c>
      <c r="F581" s="193" t="str">
        <f t="shared" si="58"/>
        <v/>
      </c>
      <c r="G581" s="194" t="str">
        <f t="shared" si="59"/>
        <v/>
      </c>
    </row>
    <row r="582" spans="2:7" x14ac:dyDescent="0.4">
      <c r="B582" s="64">
        <v>76</v>
      </c>
      <c r="C582" s="171" t="str">
        <f t="shared" si="56"/>
        <v>76</v>
      </c>
      <c r="D582" s="192" t="str">
        <f>IFERROR(VLOOKUP(C582,'2 出納簿(入力用)'!$C$5:$L$304,7,FALSE),"")</f>
        <v/>
      </c>
      <c r="E582" s="192" t="str">
        <f t="shared" si="57"/>
        <v/>
      </c>
      <c r="F582" s="193" t="str">
        <f t="shared" si="58"/>
        <v/>
      </c>
      <c r="G582" s="194" t="str">
        <f t="shared" si="59"/>
        <v/>
      </c>
    </row>
    <row r="583" spans="2:7" x14ac:dyDescent="0.4">
      <c r="B583" s="64">
        <v>77</v>
      </c>
      <c r="C583" s="171" t="str">
        <f t="shared" si="56"/>
        <v>77</v>
      </c>
      <c r="D583" s="192" t="str">
        <f>IFERROR(VLOOKUP(C583,'2 出納簿(入力用)'!$C$5:$L$304,7,FALSE),"")</f>
        <v/>
      </c>
      <c r="E583" s="192" t="str">
        <f t="shared" si="57"/>
        <v/>
      </c>
      <c r="F583" s="193" t="str">
        <f t="shared" si="58"/>
        <v/>
      </c>
      <c r="G583" s="194" t="str">
        <f t="shared" si="59"/>
        <v/>
      </c>
    </row>
    <row r="584" spans="2:7" x14ac:dyDescent="0.4">
      <c r="B584" s="64">
        <v>78</v>
      </c>
      <c r="C584" s="171" t="str">
        <f t="shared" si="56"/>
        <v>78</v>
      </c>
      <c r="D584" s="192" t="str">
        <f>IFERROR(VLOOKUP(C584,'2 出納簿(入力用)'!$C$5:$L$304,7,FALSE),"")</f>
        <v/>
      </c>
      <c r="E584" s="192" t="str">
        <f t="shared" si="57"/>
        <v/>
      </c>
      <c r="F584" s="193" t="str">
        <f t="shared" si="58"/>
        <v/>
      </c>
      <c r="G584" s="194" t="str">
        <f t="shared" si="59"/>
        <v/>
      </c>
    </row>
    <row r="585" spans="2:7" x14ac:dyDescent="0.4">
      <c r="B585" s="64">
        <v>79</v>
      </c>
      <c r="C585" s="171" t="str">
        <f t="shared" si="56"/>
        <v>79</v>
      </c>
      <c r="D585" s="192" t="str">
        <f>IFERROR(VLOOKUP(C585,'2 出納簿(入力用)'!$C$5:$L$304,7,FALSE),"")</f>
        <v/>
      </c>
      <c r="E585" s="192" t="str">
        <f t="shared" si="57"/>
        <v/>
      </c>
      <c r="F585" s="193" t="str">
        <f t="shared" si="58"/>
        <v/>
      </c>
      <c r="G585" s="194" t="str">
        <f t="shared" si="59"/>
        <v/>
      </c>
    </row>
    <row r="586" spans="2:7" x14ac:dyDescent="0.4">
      <c r="B586" s="64">
        <v>80</v>
      </c>
      <c r="C586" s="171" t="str">
        <f t="shared" si="56"/>
        <v>80</v>
      </c>
      <c r="D586" s="192" t="str">
        <f>IFERROR(VLOOKUP(C586,'2 出納簿(入力用)'!$C$5:$L$304,7,FALSE),"")</f>
        <v/>
      </c>
      <c r="E586" s="192" t="str">
        <f t="shared" si="57"/>
        <v/>
      </c>
      <c r="F586" s="193" t="str">
        <f t="shared" si="58"/>
        <v/>
      </c>
      <c r="G586" s="194" t="str">
        <f t="shared" si="59"/>
        <v/>
      </c>
    </row>
    <row r="587" spans="2:7" x14ac:dyDescent="0.4">
      <c r="B587" s="64">
        <v>81</v>
      </c>
      <c r="C587" s="171" t="str">
        <f t="shared" si="56"/>
        <v>81</v>
      </c>
      <c r="D587" s="192" t="str">
        <f>IFERROR(VLOOKUP(C587,'2 出納簿(入力用)'!$C$5:$L$304,7,FALSE),"")</f>
        <v/>
      </c>
      <c r="E587" s="192" t="str">
        <f t="shared" si="57"/>
        <v/>
      </c>
      <c r="F587" s="193" t="str">
        <f t="shared" si="58"/>
        <v/>
      </c>
      <c r="G587" s="194" t="str">
        <f t="shared" si="59"/>
        <v/>
      </c>
    </row>
    <row r="588" spans="2:7" x14ac:dyDescent="0.4">
      <c r="B588" s="64">
        <v>82</v>
      </c>
      <c r="C588" s="171" t="str">
        <f t="shared" si="56"/>
        <v>82</v>
      </c>
      <c r="D588" s="192" t="str">
        <f>IFERROR(VLOOKUP(C588,'2 出納簿(入力用)'!$C$5:$L$304,7,FALSE),"")</f>
        <v/>
      </c>
      <c r="E588" s="192" t="str">
        <f t="shared" si="57"/>
        <v/>
      </c>
      <c r="F588" s="193" t="str">
        <f t="shared" si="58"/>
        <v/>
      </c>
      <c r="G588" s="194" t="str">
        <f t="shared" si="59"/>
        <v/>
      </c>
    </row>
    <row r="589" spans="2:7" x14ac:dyDescent="0.4">
      <c r="B589" s="64">
        <v>83</v>
      </c>
      <c r="C589" s="171" t="str">
        <f t="shared" si="56"/>
        <v>83</v>
      </c>
      <c r="D589" s="192" t="str">
        <f>IFERROR(VLOOKUP(C589,'2 出納簿(入力用)'!$C$5:$L$304,7,FALSE),"")</f>
        <v/>
      </c>
      <c r="E589" s="192" t="str">
        <f t="shared" si="57"/>
        <v/>
      </c>
      <c r="F589" s="193" t="str">
        <f t="shared" si="58"/>
        <v/>
      </c>
      <c r="G589" s="194" t="str">
        <f t="shared" si="59"/>
        <v/>
      </c>
    </row>
    <row r="590" spans="2:7" x14ac:dyDescent="0.4">
      <c r="B590" s="64">
        <v>84</v>
      </c>
      <c r="C590" s="171" t="str">
        <f t="shared" si="56"/>
        <v>84</v>
      </c>
      <c r="D590" s="192" t="str">
        <f>IFERROR(VLOOKUP(C590,'2 出納簿(入力用)'!$C$5:$L$304,7,FALSE),"")</f>
        <v/>
      </c>
      <c r="E590" s="192" t="str">
        <f t="shared" si="57"/>
        <v/>
      </c>
      <c r="F590" s="193" t="str">
        <f t="shared" si="58"/>
        <v/>
      </c>
      <c r="G590" s="194" t="str">
        <f t="shared" si="59"/>
        <v/>
      </c>
    </row>
    <row r="591" spans="2:7" x14ac:dyDescent="0.4">
      <c r="B591" s="64">
        <v>85</v>
      </c>
      <c r="C591" s="171" t="str">
        <f t="shared" si="56"/>
        <v>85</v>
      </c>
      <c r="D591" s="192" t="str">
        <f>IFERROR(VLOOKUP(C591,'2 出納簿(入力用)'!$C$5:$L$304,7,FALSE),"")</f>
        <v/>
      </c>
      <c r="E591" s="192" t="str">
        <f t="shared" si="57"/>
        <v/>
      </c>
      <c r="F591" s="193" t="str">
        <f t="shared" si="58"/>
        <v/>
      </c>
      <c r="G591" s="194" t="str">
        <f t="shared" si="59"/>
        <v/>
      </c>
    </row>
    <row r="592" spans="2:7" x14ac:dyDescent="0.4">
      <c r="B592" s="64">
        <v>86</v>
      </c>
      <c r="C592" s="171" t="str">
        <f t="shared" si="56"/>
        <v>86</v>
      </c>
      <c r="D592" s="192" t="str">
        <f>IFERROR(VLOOKUP(C592,'2 出納簿(入力用)'!$C$5:$L$304,7,FALSE),"")</f>
        <v/>
      </c>
      <c r="E592" s="192" t="str">
        <f t="shared" si="57"/>
        <v/>
      </c>
      <c r="F592" s="193" t="str">
        <f t="shared" si="58"/>
        <v/>
      </c>
      <c r="G592" s="194" t="str">
        <f t="shared" si="59"/>
        <v/>
      </c>
    </row>
    <row r="593" spans="2:7" x14ac:dyDescent="0.4">
      <c r="B593" s="64">
        <v>87</v>
      </c>
      <c r="C593" s="171" t="str">
        <f t="shared" si="56"/>
        <v>87</v>
      </c>
      <c r="D593" s="192" t="str">
        <f>IFERROR(VLOOKUP(C593,'2 出納簿(入力用)'!$C$5:$L$304,7,FALSE),"")</f>
        <v/>
      </c>
      <c r="E593" s="192" t="str">
        <f t="shared" si="57"/>
        <v/>
      </c>
      <c r="F593" s="193" t="str">
        <f t="shared" si="58"/>
        <v/>
      </c>
      <c r="G593" s="194" t="str">
        <f t="shared" si="59"/>
        <v/>
      </c>
    </row>
    <row r="594" spans="2:7" x14ac:dyDescent="0.4">
      <c r="B594" s="64">
        <v>88</v>
      </c>
      <c r="C594" s="171" t="str">
        <f t="shared" si="56"/>
        <v>88</v>
      </c>
      <c r="D594" s="192" t="str">
        <f>IFERROR(VLOOKUP(C594,'2 出納簿(入力用)'!$C$5:$L$304,7,FALSE),"")</f>
        <v/>
      </c>
      <c r="E594" s="192" t="str">
        <f t="shared" si="57"/>
        <v/>
      </c>
      <c r="F594" s="193" t="str">
        <f t="shared" si="58"/>
        <v/>
      </c>
      <c r="G594" s="194" t="str">
        <f t="shared" si="59"/>
        <v/>
      </c>
    </row>
    <row r="595" spans="2:7" x14ac:dyDescent="0.4">
      <c r="B595" s="64">
        <v>89</v>
      </c>
      <c r="C595" s="171" t="str">
        <f t="shared" si="56"/>
        <v>89</v>
      </c>
      <c r="D595" s="192" t="str">
        <f>IFERROR(VLOOKUP(C595,'2 出納簿(入力用)'!$C$5:$L$304,7,FALSE),"")</f>
        <v/>
      </c>
      <c r="E595" s="192" t="str">
        <f t="shared" si="57"/>
        <v/>
      </c>
      <c r="F595" s="193" t="str">
        <f t="shared" si="58"/>
        <v/>
      </c>
      <c r="G595" s="194" t="str">
        <f t="shared" si="59"/>
        <v/>
      </c>
    </row>
    <row r="596" spans="2:7" x14ac:dyDescent="0.4">
      <c r="B596" s="64">
        <v>90</v>
      </c>
      <c r="C596" s="171" t="str">
        <f t="shared" si="56"/>
        <v>90</v>
      </c>
      <c r="D596" s="192" t="str">
        <f>IFERROR(VLOOKUP(C596,'2 出納簿(入力用)'!$C$5:$L$304,7,FALSE),"")</f>
        <v/>
      </c>
      <c r="E596" s="192" t="str">
        <f t="shared" si="57"/>
        <v/>
      </c>
      <c r="F596" s="193" t="str">
        <f t="shared" si="58"/>
        <v/>
      </c>
      <c r="G596" s="194" t="str">
        <f t="shared" si="59"/>
        <v/>
      </c>
    </row>
    <row r="597" spans="2:7" x14ac:dyDescent="0.4">
      <c r="B597" s="64">
        <v>91</v>
      </c>
      <c r="C597" s="171" t="str">
        <f t="shared" si="56"/>
        <v>91</v>
      </c>
      <c r="D597" s="192" t="str">
        <f>IFERROR(VLOOKUP(C597,'2 出納簿(入力用)'!$C$5:$L$304,7,FALSE),"")</f>
        <v/>
      </c>
      <c r="E597" s="192" t="str">
        <f t="shared" si="57"/>
        <v/>
      </c>
      <c r="F597" s="193" t="str">
        <f t="shared" si="58"/>
        <v/>
      </c>
      <c r="G597" s="194" t="str">
        <f t="shared" si="59"/>
        <v/>
      </c>
    </row>
    <row r="598" spans="2:7" x14ac:dyDescent="0.4">
      <c r="B598" s="64">
        <v>92</v>
      </c>
      <c r="C598" s="171" t="str">
        <f t="shared" si="56"/>
        <v>92</v>
      </c>
      <c r="D598" s="192" t="str">
        <f>IFERROR(VLOOKUP(C598,'2 出納簿(入力用)'!$C$5:$L$304,7,FALSE),"")</f>
        <v/>
      </c>
      <c r="E598" s="192" t="str">
        <f t="shared" si="57"/>
        <v/>
      </c>
      <c r="F598" s="193" t="str">
        <f t="shared" si="58"/>
        <v/>
      </c>
      <c r="G598" s="194" t="str">
        <f t="shared" si="59"/>
        <v/>
      </c>
    </row>
    <row r="599" spans="2:7" x14ac:dyDescent="0.4">
      <c r="B599" s="64">
        <v>93</v>
      </c>
      <c r="C599" s="171" t="str">
        <f t="shared" si="56"/>
        <v>93</v>
      </c>
      <c r="D599" s="192" t="str">
        <f>IFERROR(VLOOKUP(C599,'2 出納簿(入力用)'!$C$5:$L$304,7,FALSE),"")</f>
        <v/>
      </c>
      <c r="E599" s="192" t="str">
        <f t="shared" si="57"/>
        <v/>
      </c>
      <c r="F599" s="193" t="str">
        <f t="shared" si="58"/>
        <v/>
      </c>
      <c r="G599" s="194" t="str">
        <f t="shared" si="59"/>
        <v/>
      </c>
    </row>
    <row r="600" spans="2:7" x14ac:dyDescent="0.4">
      <c r="B600" s="64">
        <v>94</v>
      </c>
      <c r="C600" s="171" t="str">
        <f t="shared" si="56"/>
        <v>94</v>
      </c>
      <c r="D600" s="192" t="str">
        <f>IFERROR(VLOOKUP(C600,'2 出納簿(入力用)'!$C$5:$L$304,7,FALSE),"")</f>
        <v/>
      </c>
      <c r="E600" s="192" t="str">
        <f t="shared" si="57"/>
        <v/>
      </c>
      <c r="F600" s="193" t="str">
        <f t="shared" si="58"/>
        <v/>
      </c>
      <c r="G600" s="194" t="str">
        <f t="shared" si="59"/>
        <v/>
      </c>
    </row>
    <row r="601" spans="2:7" x14ac:dyDescent="0.4">
      <c r="B601" s="64">
        <v>95</v>
      </c>
      <c r="C601" s="171" t="str">
        <f t="shared" si="56"/>
        <v>95</v>
      </c>
      <c r="D601" s="192" t="str">
        <f>IFERROR(VLOOKUP(C601,'2 出納簿(入力用)'!$C$5:$L$304,7,FALSE),"")</f>
        <v/>
      </c>
      <c r="E601" s="192" t="str">
        <f t="shared" si="57"/>
        <v/>
      </c>
      <c r="F601" s="193" t="str">
        <f t="shared" si="58"/>
        <v/>
      </c>
      <c r="G601" s="194" t="str">
        <f t="shared" si="59"/>
        <v/>
      </c>
    </row>
    <row r="602" spans="2:7" x14ac:dyDescent="0.4">
      <c r="B602" s="64">
        <v>96</v>
      </c>
      <c r="C602" s="171" t="str">
        <f t="shared" si="56"/>
        <v>96</v>
      </c>
      <c r="D602" s="192" t="str">
        <f>IFERROR(VLOOKUP(C602,'2 出納簿(入力用)'!$C$5:$L$304,7,FALSE),"")</f>
        <v/>
      </c>
      <c r="E602" s="192" t="str">
        <f t="shared" si="57"/>
        <v/>
      </c>
      <c r="F602" s="193" t="str">
        <f t="shared" si="58"/>
        <v/>
      </c>
      <c r="G602" s="194" t="str">
        <f t="shared" si="59"/>
        <v/>
      </c>
    </row>
    <row r="603" spans="2:7" x14ac:dyDescent="0.4">
      <c r="B603" s="64">
        <v>97</v>
      </c>
      <c r="C603" s="171" t="str">
        <f t="shared" ref="C603:C606" si="60">CONCATENATE(B603,$L$4)</f>
        <v>97</v>
      </c>
      <c r="D603" s="192" t="str">
        <f>IFERROR(VLOOKUP(C603,'2 出納簿(入力用)'!$C$5:$L$304,7,FALSE),"")</f>
        <v/>
      </c>
      <c r="E603" s="192" t="str">
        <f t="shared" si="57"/>
        <v/>
      </c>
      <c r="F603" s="193" t="str">
        <f t="shared" si="58"/>
        <v/>
      </c>
      <c r="G603" s="194" t="str">
        <f t="shared" si="59"/>
        <v/>
      </c>
    </row>
    <row r="604" spans="2:7" x14ac:dyDescent="0.4">
      <c r="B604" s="64">
        <v>98</v>
      </c>
      <c r="C604" s="171" t="str">
        <f t="shared" si="60"/>
        <v>98</v>
      </c>
      <c r="D604" s="192" t="str">
        <f>IFERROR(VLOOKUP(C604,'2 出納簿(入力用)'!$C$5:$L$304,7,FALSE),"")</f>
        <v/>
      </c>
      <c r="E604" s="192" t="str">
        <f t="shared" ref="E604:E606" si="61">IFERROR(E603+D604,"")</f>
        <v/>
      </c>
      <c r="F604" s="193" t="str">
        <f t="shared" si="58"/>
        <v/>
      </c>
      <c r="G604" s="194" t="str">
        <f t="shared" si="59"/>
        <v/>
      </c>
    </row>
    <row r="605" spans="2:7" x14ac:dyDescent="0.4">
      <c r="B605" s="64">
        <v>99</v>
      </c>
      <c r="C605" s="171" t="str">
        <f t="shared" si="60"/>
        <v>99</v>
      </c>
      <c r="D605" s="192" t="str">
        <f>IFERROR(VLOOKUP(C605,'2 出納簿(入力用)'!$C$5:$L$304,7,FALSE),"")</f>
        <v/>
      </c>
      <c r="E605" s="192" t="str">
        <f t="shared" si="61"/>
        <v/>
      </c>
      <c r="F605" s="193" t="str">
        <f t="shared" si="58"/>
        <v/>
      </c>
      <c r="G605" s="194" t="str">
        <f t="shared" si="59"/>
        <v/>
      </c>
    </row>
    <row r="606" spans="2:7" ht="15" thickBot="1" x14ac:dyDescent="0.45">
      <c r="B606" s="65">
        <v>100</v>
      </c>
      <c r="C606" s="172" t="str">
        <f t="shared" si="60"/>
        <v>100</v>
      </c>
      <c r="D606" s="195" t="str">
        <f>IFERROR(VLOOKUP(C606,'2 出納簿(入力用)'!$C$5:$L$304,7,FALSE),"")</f>
        <v/>
      </c>
      <c r="E606" s="195" t="str">
        <f t="shared" si="61"/>
        <v/>
      </c>
      <c r="F606" s="196" t="str">
        <f t="shared" si="58"/>
        <v/>
      </c>
      <c r="G606" s="197" t="str">
        <f t="shared" si="59"/>
        <v/>
      </c>
    </row>
    <row r="607" spans="2:7" ht="15" thickTop="1" x14ac:dyDescent="0.4">
      <c r="B607" s="198">
        <v>1</v>
      </c>
      <c r="C607" s="175" t="str">
        <f t="shared" ref="C607:C638" si="62">CONCATENATE(B607,$M$4)</f>
        <v>1</v>
      </c>
      <c r="D607" s="176" t="str">
        <f>IFERROR(VLOOKUP(C607,'2 出納簿(入力用)'!$C$5:$L$304,7,FALSE),"")</f>
        <v/>
      </c>
      <c r="E607" s="176" t="str">
        <f>D607</f>
        <v/>
      </c>
      <c r="F607" s="199" t="str">
        <f>IFERROR(IF(E607/$M$5&gt;1,"×",IF(E607/$M$5&gt;=0.8,"△","")),"")</f>
        <v/>
      </c>
      <c r="G607" s="200" t="str">
        <f>IFERROR(IF(E607/$M$5&gt;1,$M$4&amp;"が予算額を超えました",IF(E607/$M$5&gt;=0.8,$M$4&amp;"の執行率が8割を超えました","")),"")</f>
        <v/>
      </c>
    </row>
    <row r="608" spans="2:7" x14ac:dyDescent="0.4">
      <c r="B608" s="10">
        <v>2</v>
      </c>
      <c r="C608" s="134" t="str">
        <f t="shared" si="62"/>
        <v>2</v>
      </c>
      <c r="D608" s="185" t="str">
        <f>IFERROR(VLOOKUP(C608,'2 出納簿(入力用)'!$C$5:$L$304,7,FALSE),"")</f>
        <v/>
      </c>
      <c r="E608" s="185" t="str">
        <f t="shared" ref="E608:E639" si="63">IFERROR(E607+D608,"")</f>
        <v/>
      </c>
      <c r="F608" s="201" t="str">
        <f t="shared" ref="F608:F671" si="64">IFERROR(IF(E608/$M$5&gt;1,"×",IF(E608/$M$5&gt;=0.8,"△","")),"")</f>
        <v/>
      </c>
      <c r="G608" s="202" t="str">
        <f t="shared" ref="G608:G671" si="65">IFERROR(IF(E608/$M$5&gt;1,$M$4&amp;"が予算額を超えました",IF(E608/$M$5&gt;=0.8,$M$4&amp;"の執行率が8割を超えました","")),"")</f>
        <v/>
      </c>
    </row>
    <row r="609" spans="2:7" x14ac:dyDescent="0.4">
      <c r="B609" s="10">
        <v>3</v>
      </c>
      <c r="C609" s="134" t="str">
        <f t="shared" si="62"/>
        <v>3</v>
      </c>
      <c r="D609" s="185" t="str">
        <f>IFERROR(VLOOKUP(C609,'2 出納簿(入力用)'!$C$5:$L$304,7,FALSE),"")</f>
        <v/>
      </c>
      <c r="E609" s="185" t="str">
        <f t="shared" si="63"/>
        <v/>
      </c>
      <c r="F609" s="201" t="str">
        <f t="shared" si="64"/>
        <v/>
      </c>
      <c r="G609" s="202" t="str">
        <f t="shared" si="65"/>
        <v/>
      </c>
    </row>
    <row r="610" spans="2:7" x14ac:dyDescent="0.4">
      <c r="B610" s="10">
        <v>4</v>
      </c>
      <c r="C610" s="134" t="str">
        <f t="shared" si="62"/>
        <v>4</v>
      </c>
      <c r="D610" s="185" t="str">
        <f>IFERROR(VLOOKUP(C610,'2 出納簿(入力用)'!$C$5:$L$304,7,FALSE),"")</f>
        <v/>
      </c>
      <c r="E610" s="185" t="str">
        <f t="shared" si="63"/>
        <v/>
      </c>
      <c r="F610" s="201" t="str">
        <f t="shared" si="64"/>
        <v/>
      </c>
      <c r="G610" s="202" t="str">
        <f t="shared" si="65"/>
        <v/>
      </c>
    </row>
    <row r="611" spans="2:7" x14ac:dyDescent="0.4">
      <c r="B611" s="10">
        <v>5</v>
      </c>
      <c r="C611" s="134" t="str">
        <f t="shared" si="62"/>
        <v>5</v>
      </c>
      <c r="D611" s="185" t="str">
        <f>IFERROR(VLOOKUP(C611,'2 出納簿(入力用)'!$C$5:$L$304,7,FALSE),"")</f>
        <v/>
      </c>
      <c r="E611" s="185" t="str">
        <f t="shared" si="63"/>
        <v/>
      </c>
      <c r="F611" s="201" t="str">
        <f t="shared" si="64"/>
        <v/>
      </c>
      <c r="G611" s="202" t="str">
        <f t="shared" si="65"/>
        <v/>
      </c>
    </row>
    <row r="612" spans="2:7" x14ac:dyDescent="0.4">
      <c r="B612" s="10">
        <v>6</v>
      </c>
      <c r="C612" s="134" t="str">
        <f t="shared" si="62"/>
        <v>6</v>
      </c>
      <c r="D612" s="185" t="str">
        <f>IFERROR(VLOOKUP(C612,'2 出納簿(入力用)'!$C$5:$L$304,7,FALSE),"")</f>
        <v/>
      </c>
      <c r="E612" s="185" t="str">
        <f t="shared" si="63"/>
        <v/>
      </c>
      <c r="F612" s="201" t="str">
        <f t="shared" si="64"/>
        <v/>
      </c>
      <c r="G612" s="202" t="str">
        <f t="shared" si="65"/>
        <v/>
      </c>
    </row>
    <row r="613" spans="2:7" x14ac:dyDescent="0.4">
      <c r="B613" s="10">
        <v>7</v>
      </c>
      <c r="C613" s="134" t="str">
        <f t="shared" si="62"/>
        <v>7</v>
      </c>
      <c r="D613" s="185" t="str">
        <f>IFERROR(VLOOKUP(C613,'2 出納簿(入力用)'!$C$5:$L$304,7,FALSE),"")</f>
        <v/>
      </c>
      <c r="E613" s="185" t="str">
        <f t="shared" si="63"/>
        <v/>
      </c>
      <c r="F613" s="201" t="str">
        <f t="shared" si="64"/>
        <v/>
      </c>
      <c r="G613" s="202" t="str">
        <f t="shared" si="65"/>
        <v/>
      </c>
    </row>
    <row r="614" spans="2:7" x14ac:dyDescent="0.4">
      <c r="B614" s="10">
        <v>8</v>
      </c>
      <c r="C614" s="134" t="str">
        <f t="shared" si="62"/>
        <v>8</v>
      </c>
      <c r="D614" s="185" t="str">
        <f>IFERROR(VLOOKUP(C614,'2 出納簿(入力用)'!$C$5:$L$304,7,FALSE),"")</f>
        <v/>
      </c>
      <c r="E614" s="185" t="str">
        <f t="shared" si="63"/>
        <v/>
      </c>
      <c r="F614" s="201" t="str">
        <f t="shared" si="64"/>
        <v/>
      </c>
      <c r="G614" s="202" t="str">
        <f t="shared" si="65"/>
        <v/>
      </c>
    </row>
    <row r="615" spans="2:7" x14ac:dyDescent="0.4">
      <c r="B615" s="10">
        <v>9</v>
      </c>
      <c r="C615" s="134" t="str">
        <f t="shared" si="62"/>
        <v>9</v>
      </c>
      <c r="D615" s="185" t="str">
        <f>IFERROR(VLOOKUP(C615,'2 出納簿(入力用)'!$C$5:$L$304,7,FALSE),"")</f>
        <v/>
      </c>
      <c r="E615" s="185" t="str">
        <f t="shared" si="63"/>
        <v/>
      </c>
      <c r="F615" s="201" t="str">
        <f t="shared" si="64"/>
        <v/>
      </c>
      <c r="G615" s="202" t="str">
        <f t="shared" si="65"/>
        <v/>
      </c>
    </row>
    <row r="616" spans="2:7" x14ac:dyDescent="0.4">
      <c r="B616" s="10">
        <v>10</v>
      </c>
      <c r="C616" s="134" t="str">
        <f t="shared" si="62"/>
        <v>10</v>
      </c>
      <c r="D616" s="185" t="str">
        <f>IFERROR(VLOOKUP(C616,'2 出納簿(入力用)'!$C$5:$L$304,7,FALSE),"")</f>
        <v/>
      </c>
      <c r="E616" s="185" t="str">
        <f t="shared" si="63"/>
        <v/>
      </c>
      <c r="F616" s="201" t="str">
        <f t="shared" si="64"/>
        <v/>
      </c>
      <c r="G616" s="202" t="str">
        <f t="shared" si="65"/>
        <v/>
      </c>
    </row>
    <row r="617" spans="2:7" x14ac:dyDescent="0.4">
      <c r="B617" s="10">
        <v>11</v>
      </c>
      <c r="C617" s="134" t="str">
        <f t="shared" si="62"/>
        <v>11</v>
      </c>
      <c r="D617" s="185" t="str">
        <f>IFERROR(VLOOKUP(C617,'2 出納簿(入力用)'!$C$5:$L$304,7,FALSE),"")</f>
        <v/>
      </c>
      <c r="E617" s="185" t="str">
        <f t="shared" si="63"/>
        <v/>
      </c>
      <c r="F617" s="201" t="str">
        <f t="shared" si="64"/>
        <v/>
      </c>
      <c r="G617" s="202" t="str">
        <f t="shared" si="65"/>
        <v/>
      </c>
    </row>
    <row r="618" spans="2:7" x14ac:dyDescent="0.4">
      <c r="B618" s="10">
        <v>12</v>
      </c>
      <c r="C618" s="134" t="str">
        <f t="shared" si="62"/>
        <v>12</v>
      </c>
      <c r="D618" s="185" t="str">
        <f>IFERROR(VLOOKUP(C618,'2 出納簿(入力用)'!$C$5:$L$304,7,FALSE),"")</f>
        <v/>
      </c>
      <c r="E618" s="185" t="str">
        <f t="shared" si="63"/>
        <v/>
      </c>
      <c r="F618" s="201" t="str">
        <f t="shared" si="64"/>
        <v/>
      </c>
      <c r="G618" s="202" t="str">
        <f t="shared" si="65"/>
        <v/>
      </c>
    </row>
    <row r="619" spans="2:7" x14ac:dyDescent="0.4">
      <c r="B619" s="10">
        <v>13</v>
      </c>
      <c r="C619" s="134" t="str">
        <f t="shared" si="62"/>
        <v>13</v>
      </c>
      <c r="D619" s="185" t="str">
        <f>IFERROR(VLOOKUP(C619,'2 出納簿(入力用)'!$C$5:$L$304,7,FALSE),"")</f>
        <v/>
      </c>
      <c r="E619" s="185" t="str">
        <f t="shared" si="63"/>
        <v/>
      </c>
      <c r="F619" s="201" t="str">
        <f t="shared" si="64"/>
        <v/>
      </c>
      <c r="G619" s="202" t="str">
        <f t="shared" si="65"/>
        <v/>
      </c>
    </row>
    <row r="620" spans="2:7" x14ac:dyDescent="0.4">
      <c r="B620" s="10">
        <v>14</v>
      </c>
      <c r="C620" s="134" t="str">
        <f t="shared" si="62"/>
        <v>14</v>
      </c>
      <c r="D620" s="185" t="str">
        <f>IFERROR(VLOOKUP(C620,'2 出納簿(入力用)'!$C$5:$L$304,7,FALSE),"")</f>
        <v/>
      </c>
      <c r="E620" s="185" t="str">
        <f t="shared" si="63"/>
        <v/>
      </c>
      <c r="F620" s="201" t="str">
        <f t="shared" si="64"/>
        <v/>
      </c>
      <c r="G620" s="202" t="str">
        <f t="shared" si="65"/>
        <v/>
      </c>
    </row>
    <row r="621" spans="2:7" x14ac:dyDescent="0.4">
      <c r="B621" s="10">
        <v>15</v>
      </c>
      <c r="C621" s="134" t="str">
        <f t="shared" si="62"/>
        <v>15</v>
      </c>
      <c r="D621" s="185" t="str">
        <f>IFERROR(VLOOKUP(C621,'2 出納簿(入力用)'!$C$5:$L$304,7,FALSE),"")</f>
        <v/>
      </c>
      <c r="E621" s="185" t="str">
        <f t="shared" si="63"/>
        <v/>
      </c>
      <c r="F621" s="201" t="str">
        <f t="shared" si="64"/>
        <v/>
      </c>
      <c r="G621" s="202" t="str">
        <f t="shared" si="65"/>
        <v/>
      </c>
    </row>
    <row r="622" spans="2:7" x14ac:dyDescent="0.4">
      <c r="B622" s="10">
        <v>16</v>
      </c>
      <c r="C622" s="134" t="str">
        <f t="shared" si="62"/>
        <v>16</v>
      </c>
      <c r="D622" s="185" t="str">
        <f>IFERROR(VLOOKUP(C622,'2 出納簿(入力用)'!$C$5:$L$304,7,FALSE),"")</f>
        <v/>
      </c>
      <c r="E622" s="185" t="str">
        <f t="shared" si="63"/>
        <v/>
      </c>
      <c r="F622" s="201" t="str">
        <f t="shared" si="64"/>
        <v/>
      </c>
      <c r="G622" s="202" t="str">
        <f t="shared" si="65"/>
        <v/>
      </c>
    </row>
    <row r="623" spans="2:7" x14ac:dyDescent="0.4">
      <c r="B623" s="10">
        <v>17</v>
      </c>
      <c r="C623" s="134" t="str">
        <f t="shared" si="62"/>
        <v>17</v>
      </c>
      <c r="D623" s="185" t="str">
        <f>IFERROR(VLOOKUP(C623,'2 出納簿(入力用)'!$C$5:$L$304,7,FALSE),"")</f>
        <v/>
      </c>
      <c r="E623" s="185" t="str">
        <f t="shared" si="63"/>
        <v/>
      </c>
      <c r="F623" s="201" t="str">
        <f t="shared" si="64"/>
        <v/>
      </c>
      <c r="G623" s="202" t="str">
        <f t="shared" si="65"/>
        <v/>
      </c>
    </row>
    <row r="624" spans="2:7" x14ac:dyDescent="0.4">
      <c r="B624" s="10">
        <v>18</v>
      </c>
      <c r="C624" s="134" t="str">
        <f t="shared" si="62"/>
        <v>18</v>
      </c>
      <c r="D624" s="185" t="str">
        <f>IFERROR(VLOOKUP(C624,'2 出納簿(入力用)'!$C$5:$L$304,7,FALSE),"")</f>
        <v/>
      </c>
      <c r="E624" s="185" t="str">
        <f t="shared" si="63"/>
        <v/>
      </c>
      <c r="F624" s="201" t="str">
        <f t="shared" si="64"/>
        <v/>
      </c>
      <c r="G624" s="202" t="str">
        <f t="shared" si="65"/>
        <v/>
      </c>
    </row>
    <row r="625" spans="2:7" x14ac:dyDescent="0.4">
      <c r="B625" s="10">
        <v>19</v>
      </c>
      <c r="C625" s="134" t="str">
        <f t="shared" si="62"/>
        <v>19</v>
      </c>
      <c r="D625" s="185" t="str">
        <f>IFERROR(VLOOKUP(C625,'2 出納簿(入力用)'!$C$5:$L$304,7,FALSE),"")</f>
        <v/>
      </c>
      <c r="E625" s="185" t="str">
        <f t="shared" si="63"/>
        <v/>
      </c>
      <c r="F625" s="201" t="str">
        <f t="shared" si="64"/>
        <v/>
      </c>
      <c r="G625" s="202" t="str">
        <f t="shared" si="65"/>
        <v/>
      </c>
    </row>
    <row r="626" spans="2:7" x14ac:dyDescent="0.4">
      <c r="B626" s="10">
        <v>20</v>
      </c>
      <c r="C626" s="134" t="str">
        <f t="shared" si="62"/>
        <v>20</v>
      </c>
      <c r="D626" s="185" t="str">
        <f>IFERROR(VLOOKUP(C626,'2 出納簿(入力用)'!$C$5:$L$304,7,FALSE),"")</f>
        <v/>
      </c>
      <c r="E626" s="185" t="str">
        <f t="shared" si="63"/>
        <v/>
      </c>
      <c r="F626" s="201" t="str">
        <f t="shared" si="64"/>
        <v/>
      </c>
      <c r="G626" s="202" t="str">
        <f t="shared" si="65"/>
        <v/>
      </c>
    </row>
    <row r="627" spans="2:7" x14ac:dyDescent="0.4">
      <c r="B627" s="10">
        <v>21</v>
      </c>
      <c r="C627" s="134" t="str">
        <f t="shared" si="62"/>
        <v>21</v>
      </c>
      <c r="D627" s="185" t="str">
        <f>IFERROR(VLOOKUP(C627,'2 出納簿(入力用)'!$C$5:$L$304,7,FALSE),"")</f>
        <v/>
      </c>
      <c r="E627" s="185" t="str">
        <f t="shared" si="63"/>
        <v/>
      </c>
      <c r="F627" s="201" t="str">
        <f t="shared" si="64"/>
        <v/>
      </c>
      <c r="G627" s="202" t="str">
        <f t="shared" si="65"/>
        <v/>
      </c>
    </row>
    <row r="628" spans="2:7" x14ac:dyDescent="0.4">
      <c r="B628" s="10">
        <v>22</v>
      </c>
      <c r="C628" s="134" t="str">
        <f t="shared" si="62"/>
        <v>22</v>
      </c>
      <c r="D628" s="185" t="str">
        <f>IFERROR(VLOOKUP(C628,'2 出納簿(入力用)'!$C$5:$L$304,7,FALSE),"")</f>
        <v/>
      </c>
      <c r="E628" s="185" t="str">
        <f t="shared" si="63"/>
        <v/>
      </c>
      <c r="F628" s="201" t="str">
        <f t="shared" si="64"/>
        <v/>
      </c>
      <c r="G628" s="202" t="str">
        <f t="shared" si="65"/>
        <v/>
      </c>
    </row>
    <row r="629" spans="2:7" x14ac:dyDescent="0.4">
      <c r="B629" s="10">
        <v>23</v>
      </c>
      <c r="C629" s="134" t="str">
        <f t="shared" si="62"/>
        <v>23</v>
      </c>
      <c r="D629" s="185" t="str">
        <f>IFERROR(VLOOKUP(C629,'2 出納簿(入力用)'!$C$5:$L$304,7,FALSE),"")</f>
        <v/>
      </c>
      <c r="E629" s="185" t="str">
        <f t="shared" si="63"/>
        <v/>
      </c>
      <c r="F629" s="201" t="str">
        <f t="shared" si="64"/>
        <v/>
      </c>
      <c r="G629" s="202" t="str">
        <f t="shared" si="65"/>
        <v/>
      </c>
    </row>
    <row r="630" spans="2:7" x14ac:dyDescent="0.4">
      <c r="B630" s="10">
        <v>24</v>
      </c>
      <c r="C630" s="134" t="str">
        <f t="shared" si="62"/>
        <v>24</v>
      </c>
      <c r="D630" s="185" t="str">
        <f>IFERROR(VLOOKUP(C630,'2 出納簿(入力用)'!$C$5:$L$304,7,FALSE),"")</f>
        <v/>
      </c>
      <c r="E630" s="185" t="str">
        <f t="shared" si="63"/>
        <v/>
      </c>
      <c r="F630" s="201" t="str">
        <f t="shared" si="64"/>
        <v/>
      </c>
      <c r="G630" s="202" t="str">
        <f t="shared" si="65"/>
        <v/>
      </c>
    </row>
    <row r="631" spans="2:7" x14ac:dyDescent="0.4">
      <c r="B631" s="10">
        <v>25</v>
      </c>
      <c r="C631" s="134" t="str">
        <f t="shared" si="62"/>
        <v>25</v>
      </c>
      <c r="D631" s="185" t="str">
        <f>IFERROR(VLOOKUP(C631,'2 出納簿(入力用)'!$C$5:$L$304,7,FALSE),"")</f>
        <v/>
      </c>
      <c r="E631" s="185" t="str">
        <f t="shared" si="63"/>
        <v/>
      </c>
      <c r="F631" s="201" t="str">
        <f t="shared" si="64"/>
        <v/>
      </c>
      <c r="G631" s="202" t="str">
        <f t="shared" si="65"/>
        <v/>
      </c>
    </row>
    <row r="632" spans="2:7" x14ac:dyDescent="0.4">
      <c r="B632" s="10">
        <v>26</v>
      </c>
      <c r="C632" s="134" t="str">
        <f t="shared" si="62"/>
        <v>26</v>
      </c>
      <c r="D632" s="185" t="str">
        <f>IFERROR(VLOOKUP(C632,'2 出納簿(入力用)'!$C$5:$L$304,7,FALSE),"")</f>
        <v/>
      </c>
      <c r="E632" s="185" t="str">
        <f t="shared" si="63"/>
        <v/>
      </c>
      <c r="F632" s="201" t="str">
        <f t="shared" si="64"/>
        <v/>
      </c>
      <c r="G632" s="202" t="str">
        <f t="shared" si="65"/>
        <v/>
      </c>
    </row>
    <row r="633" spans="2:7" x14ac:dyDescent="0.4">
      <c r="B633" s="10">
        <v>27</v>
      </c>
      <c r="C633" s="134" t="str">
        <f t="shared" si="62"/>
        <v>27</v>
      </c>
      <c r="D633" s="185" t="str">
        <f>IFERROR(VLOOKUP(C633,'2 出納簿(入力用)'!$C$5:$L$304,7,FALSE),"")</f>
        <v/>
      </c>
      <c r="E633" s="185" t="str">
        <f t="shared" si="63"/>
        <v/>
      </c>
      <c r="F633" s="201" t="str">
        <f t="shared" si="64"/>
        <v/>
      </c>
      <c r="G633" s="202" t="str">
        <f t="shared" si="65"/>
        <v/>
      </c>
    </row>
    <row r="634" spans="2:7" x14ac:dyDescent="0.4">
      <c r="B634" s="10">
        <v>28</v>
      </c>
      <c r="C634" s="134" t="str">
        <f t="shared" si="62"/>
        <v>28</v>
      </c>
      <c r="D634" s="185" t="str">
        <f>IFERROR(VLOOKUP(C634,'2 出納簿(入力用)'!$C$5:$L$304,7,FALSE),"")</f>
        <v/>
      </c>
      <c r="E634" s="185" t="str">
        <f t="shared" si="63"/>
        <v/>
      </c>
      <c r="F634" s="201" t="str">
        <f t="shared" si="64"/>
        <v/>
      </c>
      <c r="G634" s="202" t="str">
        <f t="shared" si="65"/>
        <v/>
      </c>
    </row>
    <row r="635" spans="2:7" x14ac:dyDescent="0.4">
      <c r="B635" s="10">
        <v>29</v>
      </c>
      <c r="C635" s="134" t="str">
        <f t="shared" si="62"/>
        <v>29</v>
      </c>
      <c r="D635" s="185" t="str">
        <f>IFERROR(VLOOKUP(C635,'2 出納簿(入力用)'!$C$5:$L$304,7,FALSE),"")</f>
        <v/>
      </c>
      <c r="E635" s="185" t="str">
        <f t="shared" si="63"/>
        <v/>
      </c>
      <c r="F635" s="201" t="str">
        <f t="shared" si="64"/>
        <v/>
      </c>
      <c r="G635" s="202" t="str">
        <f t="shared" si="65"/>
        <v/>
      </c>
    </row>
    <row r="636" spans="2:7" x14ac:dyDescent="0.4">
      <c r="B636" s="10">
        <v>30</v>
      </c>
      <c r="C636" s="134" t="str">
        <f t="shared" si="62"/>
        <v>30</v>
      </c>
      <c r="D636" s="185" t="str">
        <f>IFERROR(VLOOKUP(C636,'2 出納簿(入力用)'!$C$5:$L$304,7,FALSE),"")</f>
        <v/>
      </c>
      <c r="E636" s="185" t="str">
        <f t="shared" si="63"/>
        <v/>
      </c>
      <c r="F636" s="201" t="str">
        <f t="shared" si="64"/>
        <v/>
      </c>
      <c r="G636" s="202" t="str">
        <f t="shared" si="65"/>
        <v/>
      </c>
    </row>
    <row r="637" spans="2:7" x14ac:dyDescent="0.4">
      <c r="B637" s="10">
        <v>31</v>
      </c>
      <c r="C637" s="134" t="str">
        <f t="shared" si="62"/>
        <v>31</v>
      </c>
      <c r="D637" s="185" t="str">
        <f>IFERROR(VLOOKUP(C637,'2 出納簿(入力用)'!$C$5:$L$304,7,FALSE),"")</f>
        <v/>
      </c>
      <c r="E637" s="185" t="str">
        <f t="shared" si="63"/>
        <v/>
      </c>
      <c r="F637" s="201" t="str">
        <f t="shared" si="64"/>
        <v/>
      </c>
      <c r="G637" s="202" t="str">
        <f t="shared" si="65"/>
        <v/>
      </c>
    </row>
    <row r="638" spans="2:7" x14ac:dyDescent="0.4">
      <c r="B638" s="10">
        <v>32</v>
      </c>
      <c r="C638" s="134" t="str">
        <f t="shared" si="62"/>
        <v>32</v>
      </c>
      <c r="D638" s="185" t="str">
        <f>IFERROR(VLOOKUP(C638,'2 出納簿(入力用)'!$C$5:$L$304,7,FALSE),"")</f>
        <v/>
      </c>
      <c r="E638" s="185" t="str">
        <f t="shared" si="63"/>
        <v/>
      </c>
      <c r="F638" s="201" t="str">
        <f t="shared" si="64"/>
        <v/>
      </c>
      <c r="G638" s="202" t="str">
        <f t="shared" si="65"/>
        <v/>
      </c>
    </row>
    <row r="639" spans="2:7" x14ac:dyDescent="0.4">
      <c r="B639" s="10">
        <v>33</v>
      </c>
      <c r="C639" s="134" t="str">
        <f t="shared" ref="C639:C670" si="66">CONCATENATE(B639,$M$4)</f>
        <v>33</v>
      </c>
      <c r="D639" s="185" t="str">
        <f>IFERROR(VLOOKUP(C639,'2 出納簿(入力用)'!$C$5:$L$304,7,FALSE),"")</f>
        <v/>
      </c>
      <c r="E639" s="185" t="str">
        <f t="shared" si="63"/>
        <v/>
      </c>
      <c r="F639" s="201" t="str">
        <f t="shared" si="64"/>
        <v/>
      </c>
      <c r="G639" s="202" t="str">
        <f t="shared" si="65"/>
        <v/>
      </c>
    </row>
    <row r="640" spans="2:7" x14ac:dyDescent="0.4">
      <c r="B640" s="10">
        <v>34</v>
      </c>
      <c r="C640" s="134" t="str">
        <f t="shared" si="66"/>
        <v>34</v>
      </c>
      <c r="D640" s="185" t="str">
        <f>IFERROR(VLOOKUP(C640,'2 出納簿(入力用)'!$C$5:$L$304,7,FALSE),"")</f>
        <v/>
      </c>
      <c r="E640" s="185" t="str">
        <f t="shared" ref="E640:E671" si="67">IFERROR(E639+D640,"")</f>
        <v/>
      </c>
      <c r="F640" s="201" t="str">
        <f t="shared" si="64"/>
        <v/>
      </c>
      <c r="G640" s="202" t="str">
        <f t="shared" si="65"/>
        <v/>
      </c>
    </row>
    <row r="641" spans="2:7" x14ac:dyDescent="0.4">
      <c r="B641" s="10">
        <v>35</v>
      </c>
      <c r="C641" s="134" t="str">
        <f t="shared" si="66"/>
        <v>35</v>
      </c>
      <c r="D641" s="185" t="str">
        <f>IFERROR(VLOOKUP(C641,'2 出納簿(入力用)'!$C$5:$L$304,7,FALSE),"")</f>
        <v/>
      </c>
      <c r="E641" s="185" t="str">
        <f t="shared" si="67"/>
        <v/>
      </c>
      <c r="F641" s="201" t="str">
        <f t="shared" si="64"/>
        <v/>
      </c>
      <c r="G641" s="202" t="str">
        <f t="shared" si="65"/>
        <v/>
      </c>
    </row>
    <row r="642" spans="2:7" x14ac:dyDescent="0.4">
      <c r="B642" s="10">
        <v>36</v>
      </c>
      <c r="C642" s="134" t="str">
        <f t="shared" si="66"/>
        <v>36</v>
      </c>
      <c r="D642" s="185" t="str">
        <f>IFERROR(VLOOKUP(C642,'2 出納簿(入力用)'!$C$5:$L$304,7,FALSE),"")</f>
        <v/>
      </c>
      <c r="E642" s="185" t="str">
        <f t="shared" si="67"/>
        <v/>
      </c>
      <c r="F642" s="201" t="str">
        <f t="shared" si="64"/>
        <v/>
      </c>
      <c r="G642" s="202" t="str">
        <f t="shared" si="65"/>
        <v/>
      </c>
    </row>
    <row r="643" spans="2:7" x14ac:dyDescent="0.4">
      <c r="B643" s="10">
        <v>37</v>
      </c>
      <c r="C643" s="134" t="str">
        <f t="shared" si="66"/>
        <v>37</v>
      </c>
      <c r="D643" s="185" t="str">
        <f>IFERROR(VLOOKUP(C643,'2 出納簿(入力用)'!$C$5:$L$304,7,FALSE),"")</f>
        <v/>
      </c>
      <c r="E643" s="185" t="str">
        <f t="shared" si="67"/>
        <v/>
      </c>
      <c r="F643" s="201" t="str">
        <f t="shared" si="64"/>
        <v/>
      </c>
      <c r="G643" s="202" t="str">
        <f t="shared" si="65"/>
        <v/>
      </c>
    </row>
    <row r="644" spans="2:7" x14ac:dyDescent="0.4">
      <c r="B644" s="10">
        <v>38</v>
      </c>
      <c r="C644" s="134" t="str">
        <f t="shared" si="66"/>
        <v>38</v>
      </c>
      <c r="D644" s="185" t="str">
        <f>IFERROR(VLOOKUP(C644,'2 出納簿(入力用)'!$C$5:$L$304,7,FALSE),"")</f>
        <v/>
      </c>
      <c r="E644" s="185" t="str">
        <f t="shared" si="67"/>
        <v/>
      </c>
      <c r="F644" s="201" t="str">
        <f t="shared" si="64"/>
        <v/>
      </c>
      <c r="G644" s="202" t="str">
        <f t="shared" si="65"/>
        <v/>
      </c>
    </row>
    <row r="645" spans="2:7" x14ac:dyDescent="0.4">
      <c r="B645" s="10">
        <v>39</v>
      </c>
      <c r="C645" s="134" t="str">
        <f t="shared" si="66"/>
        <v>39</v>
      </c>
      <c r="D645" s="185" t="str">
        <f>IFERROR(VLOOKUP(C645,'2 出納簿(入力用)'!$C$5:$L$304,7,FALSE),"")</f>
        <v/>
      </c>
      <c r="E645" s="185" t="str">
        <f t="shared" si="67"/>
        <v/>
      </c>
      <c r="F645" s="201" t="str">
        <f t="shared" si="64"/>
        <v/>
      </c>
      <c r="G645" s="202" t="str">
        <f t="shared" si="65"/>
        <v/>
      </c>
    </row>
    <row r="646" spans="2:7" x14ac:dyDescent="0.4">
      <c r="B646" s="10">
        <v>40</v>
      </c>
      <c r="C646" s="134" t="str">
        <f t="shared" si="66"/>
        <v>40</v>
      </c>
      <c r="D646" s="185" t="str">
        <f>IFERROR(VLOOKUP(C646,'2 出納簿(入力用)'!$C$5:$L$304,7,FALSE),"")</f>
        <v/>
      </c>
      <c r="E646" s="185" t="str">
        <f t="shared" si="67"/>
        <v/>
      </c>
      <c r="F646" s="201" t="str">
        <f t="shared" si="64"/>
        <v/>
      </c>
      <c r="G646" s="202" t="str">
        <f t="shared" si="65"/>
        <v/>
      </c>
    </row>
    <row r="647" spans="2:7" x14ac:dyDescent="0.4">
      <c r="B647" s="10">
        <v>41</v>
      </c>
      <c r="C647" s="134" t="str">
        <f t="shared" si="66"/>
        <v>41</v>
      </c>
      <c r="D647" s="185" t="str">
        <f>IFERROR(VLOOKUP(C647,'2 出納簿(入力用)'!$C$5:$L$304,7,FALSE),"")</f>
        <v/>
      </c>
      <c r="E647" s="185" t="str">
        <f t="shared" si="67"/>
        <v/>
      </c>
      <c r="F647" s="201" t="str">
        <f t="shared" si="64"/>
        <v/>
      </c>
      <c r="G647" s="202" t="str">
        <f t="shared" si="65"/>
        <v/>
      </c>
    </row>
    <row r="648" spans="2:7" x14ac:dyDescent="0.4">
      <c r="B648" s="10">
        <v>42</v>
      </c>
      <c r="C648" s="134" t="str">
        <f t="shared" si="66"/>
        <v>42</v>
      </c>
      <c r="D648" s="185" t="str">
        <f>IFERROR(VLOOKUP(C648,'2 出納簿(入力用)'!$C$5:$L$304,7,FALSE),"")</f>
        <v/>
      </c>
      <c r="E648" s="185" t="str">
        <f t="shared" si="67"/>
        <v/>
      </c>
      <c r="F648" s="201" t="str">
        <f t="shared" si="64"/>
        <v/>
      </c>
      <c r="G648" s="202" t="str">
        <f t="shared" si="65"/>
        <v/>
      </c>
    </row>
    <row r="649" spans="2:7" x14ac:dyDescent="0.4">
      <c r="B649" s="10">
        <v>43</v>
      </c>
      <c r="C649" s="134" t="str">
        <f t="shared" si="66"/>
        <v>43</v>
      </c>
      <c r="D649" s="185" t="str">
        <f>IFERROR(VLOOKUP(C649,'2 出納簿(入力用)'!$C$5:$L$304,7,FALSE),"")</f>
        <v/>
      </c>
      <c r="E649" s="185" t="str">
        <f t="shared" si="67"/>
        <v/>
      </c>
      <c r="F649" s="201" t="str">
        <f t="shared" si="64"/>
        <v/>
      </c>
      <c r="G649" s="202" t="str">
        <f t="shared" si="65"/>
        <v/>
      </c>
    </row>
    <row r="650" spans="2:7" x14ac:dyDescent="0.4">
      <c r="B650" s="10">
        <v>44</v>
      </c>
      <c r="C650" s="134" t="str">
        <f t="shared" si="66"/>
        <v>44</v>
      </c>
      <c r="D650" s="185" t="str">
        <f>IFERROR(VLOOKUP(C650,'2 出納簿(入力用)'!$C$5:$L$304,7,FALSE),"")</f>
        <v/>
      </c>
      <c r="E650" s="185" t="str">
        <f t="shared" si="67"/>
        <v/>
      </c>
      <c r="F650" s="201" t="str">
        <f t="shared" si="64"/>
        <v/>
      </c>
      <c r="G650" s="202" t="str">
        <f t="shared" si="65"/>
        <v/>
      </c>
    </row>
    <row r="651" spans="2:7" x14ac:dyDescent="0.4">
      <c r="B651" s="10">
        <v>45</v>
      </c>
      <c r="C651" s="134" t="str">
        <f t="shared" si="66"/>
        <v>45</v>
      </c>
      <c r="D651" s="185" t="str">
        <f>IFERROR(VLOOKUP(C651,'2 出納簿(入力用)'!$C$5:$L$304,7,FALSE),"")</f>
        <v/>
      </c>
      <c r="E651" s="185" t="str">
        <f t="shared" si="67"/>
        <v/>
      </c>
      <c r="F651" s="201" t="str">
        <f t="shared" si="64"/>
        <v/>
      </c>
      <c r="G651" s="202" t="str">
        <f t="shared" si="65"/>
        <v/>
      </c>
    </row>
    <row r="652" spans="2:7" x14ac:dyDescent="0.4">
      <c r="B652" s="10">
        <v>46</v>
      </c>
      <c r="C652" s="134" t="str">
        <f t="shared" si="66"/>
        <v>46</v>
      </c>
      <c r="D652" s="185" t="str">
        <f>IFERROR(VLOOKUP(C652,'2 出納簿(入力用)'!$C$5:$L$304,7,FALSE),"")</f>
        <v/>
      </c>
      <c r="E652" s="185" t="str">
        <f t="shared" si="67"/>
        <v/>
      </c>
      <c r="F652" s="201" t="str">
        <f t="shared" si="64"/>
        <v/>
      </c>
      <c r="G652" s="202" t="str">
        <f t="shared" si="65"/>
        <v/>
      </c>
    </row>
    <row r="653" spans="2:7" x14ac:dyDescent="0.4">
      <c r="B653" s="10">
        <v>47</v>
      </c>
      <c r="C653" s="134" t="str">
        <f t="shared" si="66"/>
        <v>47</v>
      </c>
      <c r="D653" s="185" t="str">
        <f>IFERROR(VLOOKUP(C653,'2 出納簿(入力用)'!$C$5:$L$304,7,FALSE),"")</f>
        <v/>
      </c>
      <c r="E653" s="185" t="str">
        <f t="shared" si="67"/>
        <v/>
      </c>
      <c r="F653" s="201" t="str">
        <f t="shared" si="64"/>
        <v/>
      </c>
      <c r="G653" s="202" t="str">
        <f t="shared" si="65"/>
        <v/>
      </c>
    </row>
    <row r="654" spans="2:7" x14ac:dyDescent="0.4">
      <c r="B654" s="10">
        <v>48</v>
      </c>
      <c r="C654" s="134" t="str">
        <f t="shared" si="66"/>
        <v>48</v>
      </c>
      <c r="D654" s="185" t="str">
        <f>IFERROR(VLOOKUP(C654,'2 出納簿(入力用)'!$C$5:$L$304,7,FALSE),"")</f>
        <v/>
      </c>
      <c r="E654" s="185" t="str">
        <f t="shared" si="67"/>
        <v/>
      </c>
      <c r="F654" s="201" t="str">
        <f t="shared" si="64"/>
        <v/>
      </c>
      <c r="G654" s="202" t="str">
        <f t="shared" si="65"/>
        <v/>
      </c>
    </row>
    <row r="655" spans="2:7" x14ac:dyDescent="0.4">
      <c r="B655" s="10">
        <v>49</v>
      </c>
      <c r="C655" s="134" t="str">
        <f t="shared" si="66"/>
        <v>49</v>
      </c>
      <c r="D655" s="185" t="str">
        <f>IFERROR(VLOOKUP(C655,'2 出納簿(入力用)'!$C$5:$L$304,7,FALSE),"")</f>
        <v/>
      </c>
      <c r="E655" s="185" t="str">
        <f t="shared" si="67"/>
        <v/>
      </c>
      <c r="F655" s="201" t="str">
        <f t="shared" si="64"/>
        <v/>
      </c>
      <c r="G655" s="202" t="str">
        <f t="shared" si="65"/>
        <v/>
      </c>
    </row>
    <row r="656" spans="2:7" x14ac:dyDescent="0.4">
      <c r="B656" s="10">
        <v>50</v>
      </c>
      <c r="C656" s="134" t="str">
        <f t="shared" si="66"/>
        <v>50</v>
      </c>
      <c r="D656" s="185" t="str">
        <f>IFERROR(VLOOKUP(C656,'2 出納簿(入力用)'!$C$5:$L$304,7,FALSE),"")</f>
        <v/>
      </c>
      <c r="E656" s="185" t="str">
        <f t="shared" si="67"/>
        <v/>
      </c>
      <c r="F656" s="201" t="str">
        <f t="shared" si="64"/>
        <v/>
      </c>
      <c r="G656" s="202" t="str">
        <f t="shared" si="65"/>
        <v/>
      </c>
    </row>
    <row r="657" spans="2:7" x14ac:dyDescent="0.4">
      <c r="B657" s="10">
        <v>51</v>
      </c>
      <c r="C657" s="134" t="str">
        <f t="shared" si="66"/>
        <v>51</v>
      </c>
      <c r="D657" s="185" t="str">
        <f>IFERROR(VLOOKUP(C657,'2 出納簿(入力用)'!$C$5:$L$304,7,FALSE),"")</f>
        <v/>
      </c>
      <c r="E657" s="185" t="str">
        <f t="shared" si="67"/>
        <v/>
      </c>
      <c r="F657" s="201" t="str">
        <f t="shared" si="64"/>
        <v/>
      </c>
      <c r="G657" s="202" t="str">
        <f t="shared" si="65"/>
        <v/>
      </c>
    </row>
    <row r="658" spans="2:7" x14ac:dyDescent="0.4">
      <c r="B658" s="10">
        <v>52</v>
      </c>
      <c r="C658" s="134" t="str">
        <f t="shared" si="66"/>
        <v>52</v>
      </c>
      <c r="D658" s="185" t="str">
        <f>IFERROR(VLOOKUP(C658,'2 出納簿(入力用)'!$C$5:$L$304,7,FALSE),"")</f>
        <v/>
      </c>
      <c r="E658" s="185" t="str">
        <f t="shared" si="67"/>
        <v/>
      </c>
      <c r="F658" s="201" t="str">
        <f t="shared" si="64"/>
        <v/>
      </c>
      <c r="G658" s="202" t="str">
        <f t="shared" si="65"/>
        <v/>
      </c>
    </row>
    <row r="659" spans="2:7" x14ac:dyDescent="0.4">
      <c r="B659" s="10">
        <v>53</v>
      </c>
      <c r="C659" s="134" t="str">
        <f t="shared" si="66"/>
        <v>53</v>
      </c>
      <c r="D659" s="185" t="str">
        <f>IFERROR(VLOOKUP(C659,'2 出納簿(入力用)'!$C$5:$L$304,7,FALSE),"")</f>
        <v/>
      </c>
      <c r="E659" s="185" t="str">
        <f t="shared" si="67"/>
        <v/>
      </c>
      <c r="F659" s="201" t="str">
        <f t="shared" si="64"/>
        <v/>
      </c>
      <c r="G659" s="202" t="str">
        <f t="shared" si="65"/>
        <v/>
      </c>
    </row>
    <row r="660" spans="2:7" x14ac:dyDescent="0.4">
      <c r="B660" s="10">
        <v>54</v>
      </c>
      <c r="C660" s="134" t="str">
        <f t="shared" si="66"/>
        <v>54</v>
      </c>
      <c r="D660" s="185" t="str">
        <f>IFERROR(VLOOKUP(C660,'2 出納簿(入力用)'!$C$5:$L$304,7,FALSE),"")</f>
        <v/>
      </c>
      <c r="E660" s="185" t="str">
        <f t="shared" si="67"/>
        <v/>
      </c>
      <c r="F660" s="201" t="str">
        <f t="shared" si="64"/>
        <v/>
      </c>
      <c r="G660" s="202" t="str">
        <f t="shared" si="65"/>
        <v/>
      </c>
    </row>
    <row r="661" spans="2:7" x14ac:dyDescent="0.4">
      <c r="B661" s="10">
        <v>55</v>
      </c>
      <c r="C661" s="134" t="str">
        <f t="shared" si="66"/>
        <v>55</v>
      </c>
      <c r="D661" s="185" t="str">
        <f>IFERROR(VLOOKUP(C661,'2 出納簿(入力用)'!$C$5:$L$304,7,FALSE),"")</f>
        <v/>
      </c>
      <c r="E661" s="185" t="str">
        <f t="shared" si="67"/>
        <v/>
      </c>
      <c r="F661" s="201" t="str">
        <f t="shared" si="64"/>
        <v/>
      </c>
      <c r="G661" s="202" t="str">
        <f t="shared" si="65"/>
        <v/>
      </c>
    </row>
    <row r="662" spans="2:7" x14ac:dyDescent="0.4">
      <c r="B662" s="10">
        <v>56</v>
      </c>
      <c r="C662" s="134" t="str">
        <f t="shared" si="66"/>
        <v>56</v>
      </c>
      <c r="D662" s="185" t="str">
        <f>IFERROR(VLOOKUP(C662,'2 出納簿(入力用)'!$C$5:$L$304,7,FALSE),"")</f>
        <v/>
      </c>
      <c r="E662" s="185" t="str">
        <f t="shared" si="67"/>
        <v/>
      </c>
      <c r="F662" s="201" t="str">
        <f t="shared" si="64"/>
        <v/>
      </c>
      <c r="G662" s="202" t="str">
        <f t="shared" si="65"/>
        <v/>
      </c>
    </row>
    <row r="663" spans="2:7" x14ac:dyDescent="0.4">
      <c r="B663" s="10">
        <v>57</v>
      </c>
      <c r="C663" s="134" t="str">
        <f t="shared" si="66"/>
        <v>57</v>
      </c>
      <c r="D663" s="185" t="str">
        <f>IFERROR(VLOOKUP(C663,'2 出納簿(入力用)'!$C$5:$L$304,7,FALSE),"")</f>
        <v/>
      </c>
      <c r="E663" s="185" t="str">
        <f t="shared" si="67"/>
        <v/>
      </c>
      <c r="F663" s="201" t="str">
        <f t="shared" si="64"/>
        <v/>
      </c>
      <c r="G663" s="202" t="str">
        <f t="shared" si="65"/>
        <v/>
      </c>
    </row>
    <row r="664" spans="2:7" x14ac:dyDescent="0.4">
      <c r="B664" s="10">
        <v>58</v>
      </c>
      <c r="C664" s="134" t="str">
        <f t="shared" si="66"/>
        <v>58</v>
      </c>
      <c r="D664" s="185" t="str">
        <f>IFERROR(VLOOKUP(C664,'2 出納簿(入力用)'!$C$5:$L$304,7,FALSE),"")</f>
        <v/>
      </c>
      <c r="E664" s="185" t="str">
        <f t="shared" si="67"/>
        <v/>
      </c>
      <c r="F664" s="201" t="str">
        <f t="shared" si="64"/>
        <v/>
      </c>
      <c r="G664" s="202" t="str">
        <f t="shared" si="65"/>
        <v/>
      </c>
    </row>
    <row r="665" spans="2:7" x14ac:dyDescent="0.4">
      <c r="B665" s="10">
        <v>59</v>
      </c>
      <c r="C665" s="134" t="str">
        <f t="shared" si="66"/>
        <v>59</v>
      </c>
      <c r="D665" s="185" t="str">
        <f>IFERROR(VLOOKUP(C665,'2 出納簿(入力用)'!$C$5:$L$304,7,FALSE),"")</f>
        <v/>
      </c>
      <c r="E665" s="185" t="str">
        <f t="shared" si="67"/>
        <v/>
      </c>
      <c r="F665" s="201" t="str">
        <f t="shared" si="64"/>
        <v/>
      </c>
      <c r="G665" s="202" t="str">
        <f t="shared" si="65"/>
        <v/>
      </c>
    </row>
    <row r="666" spans="2:7" x14ac:dyDescent="0.4">
      <c r="B666" s="10">
        <v>60</v>
      </c>
      <c r="C666" s="134" t="str">
        <f t="shared" si="66"/>
        <v>60</v>
      </c>
      <c r="D666" s="185" t="str">
        <f>IFERROR(VLOOKUP(C666,'2 出納簿(入力用)'!$C$5:$L$304,7,FALSE),"")</f>
        <v/>
      </c>
      <c r="E666" s="185" t="str">
        <f t="shared" si="67"/>
        <v/>
      </c>
      <c r="F666" s="201" t="str">
        <f t="shared" si="64"/>
        <v/>
      </c>
      <c r="G666" s="202" t="str">
        <f t="shared" si="65"/>
        <v/>
      </c>
    </row>
    <row r="667" spans="2:7" x14ac:dyDescent="0.4">
      <c r="B667" s="10">
        <v>61</v>
      </c>
      <c r="C667" s="134" t="str">
        <f t="shared" si="66"/>
        <v>61</v>
      </c>
      <c r="D667" s="185" t="str">
        <f>IFERROR(VLOOKUP(C667,'2 出納簿(入力用)'!$C$5:$L$304,7,FALSE),"")</f>
        <v/>
      </c>
      <c r="E667" s="185" t="str">
        <f t="shared" si="67"/>
        <v/>
      </c>
      <c r="F667" s="201" t="str">
        <f t="shared" si="64"/>
        <v/>
      </c>
      <c r="G667" s="202" t="str">
        <f t="shared" si="65"/>
        <v/>
      </c>
    </row>
    <row r="668" spans="2:7" x14ac:dyDescent="0.4">
      <c r="B668" s="10">
        <v>62</v>
      </c>
      <c r="C668" s="134" t="str">
        <f t="shared" si="66"/>
        <v>62</v>
      </c>
      <c r="D668" s="185" t="str">
        <f>IFERROR(VLOOKUP(C668,'2 出納簿(入力用)'!$C$5:$L$304,7,FALSE),"")</f>
        <v/>
      </c>
      <c r="E668" s="185" t="str">
        <f t="shared" si="67"/>
        <v/>
      </c>
      <c r="F668" s="201" t="str">
        <f t="shared" si="64"/>
        <v/>
      </c>
      <c r="G668" s="202" t="str">
        <f t="shared" si="65"/>
        <v/>
      </c>
    </row>
    <row r="669" spans="2:7" x14ac:dyDescent="0.4">
      <c r="B669" s="10">
        <v>63</v>
      </c>
      <c r="C669" s="134" t="str">
        <f t="shared" si="66"/>
        <v>63</v>
      </c>
      <c r="D669" s="185" t="str">
        <f>IFERROR(VLOOKUP(C669,'2 出納簿(入力用)'!$C$5:$L$304,7,FALSE),"")</f>
        <v/>
      </c>
      <c r="E669" s="185" t="str">
        <f t="shared" si="67"/>
        <v/>
      </c>
      <c r="F669" s="201" t="str">
        <f t="shared" si="64"/>
        <v/>
      </c>
      <c r="G669" s="202" t="str">
        <f t="shared" si="65"/>
        <v/>
      </c>
    </row>
    <row r="670" spans="2:7" x14ac:dyDescent="0.4">
      <c r="B670" s="10">
        <v>64</v>
      </c>
      <c r="C670" s="134" t="str">
        <f t="shared" si="66"/>
        <v>64</v>
      </c>
      <c r="D670" s="185" t="str">
        <f>IFERROR(VLOOKUP(C670,'2 出納簿(入力用)'!$C$5:$L$304,7,FALSE),"")</f>
        <v/>
      </c>
      <c r="E670" s="185" t="str">
        <f t="shared" si="67"/>
        <v/>
      </c>
      <c r="F670" s="201" t="str">
        <f t="shared" si="64"/>
        <v/>
      </c>
      <c r="G670" s="202" t="str">
        <f t="shared" si="65"/>
        <v/>
      </c>
    </row>
    <row r="671" spans="2:7" x14ac:dyDescent="0.4">
      <c r="B671" s="10">
        <v>65</v>
      </c>
      <c r="C671" s="134" t="str">
        <f t="shared" ref="C671:C702" si="68">CONCATENATE(B671,$M$4)</f>
        <v>65</v>
      </c>
      <c r="D671" s="185" t="str">
        <f>IFERROR(VLOOKUP(C671,'2 出納簿(入力用)'!$C$5:$L$304,7,FALSE),"")</f>
        <v/>
      </c>
      <c r="E671" s="185" t="str">
        <f t="shared" si="67"/>
        <v/>
      </c>
      <c r="F671" s="201" t="str">
        <f t="shared" si="64"/>
        <v/>
      </c>
      <c r="G671" s="202" t="str">
        <f t="shared" si="65"/>
        <v/>
      </c>
    </row>
    <row r="672" spans="2:7" x14ac:dyDescent="0.4">
      <c r="B672" s="10">
        <v>66</v>
      </c>
      <c r="C672" s="134" t="str">
        <f t="shared" si="68"/>
        <v>66</v>
      </c>
      <c r="D672" s="185" t="str">
        <f>IFERROR(VLOOKUP(C672,'2 出納簿(入力用)'!$C$5:$L$304,7,FALSE),"")</f>
        <v/>
      </c>
      <c r="E672" s="185" t="str">
        <f t="shared" ref="E672:E703" si="69">IFERROR(E671+D672,"")</f>
        <v/>
      </c>
      <c r="F672" s="201" t="str">
        <f t="shared" ref="F672:F706" si="70">IFERROR(IF(E672/$M$5&gt;1,"×",IF(E672/$M$5&gt;=0.8,"△","")),"")</f>
        <v/>
      </c>
      <c r="G672" s="202" t="str">
        <f t="shared" ref="G672:G706" si="71">IFERROR(IF(E672/$M$5&gt;1,$M$4&amp;"が予算額を超えました",IF(E672/$M$5&gt;=0.8,$M$4&amp;"の執行率が8割を超えました","")),"")</f>
        <v/>
      </c>
    </row>
    <row r="673" spans="2:7" x14ac:dyDescent="0.4">
      <c r="B673" s="10">
        <v>67</v>
      </c>
      <c r="C673" s="134" t="str">
        <f t="shared" si="68"/>
        <v>67</v>
      </c>
      <c r="D673" s="185" t="str">
        <f>IFERROR(VLOOKUP(C673,'2 出納簿(入力用)'!$C$5:$L$304,7,FALSE),"")</f>
        <v/>
      </c>
      <c r="E673" s="185" t="str">
        <f t="shared" si="69"/>
        <v/>
      </c>
      <c r="F673" s="201" t="str">
        <f t="shared" si="70"/>
        <v/>
      </c>
      <c r="G673" s="202" t="str">
        <f t="shared" si="71"/>
        <v/>
      </c>
    </row>
    <row r="674" spans="2:7" x14ac:dyDescent="0.4">
      <c r="B674" s="10">
        <v>68</v>
      </c>
      <c r="C674" s="134" t="str">
        <f t="shared" si="68"/>
        <v>68</v>
      </c>
      <c r="D674" s="185" t="str">
        <f>IFERROR(VLOOKUP(C674,'2 出納簿(入力用)'!$C$5:$L$304,7,FALSE),"")</f>
        <v/>
      </c>
      <c r="E674" s="185" t="str">
        <f t="shared" si="69"/>
        <v/>
      </c>
      <c r="F674" s="201" t="str">
        <f t="shared" si="70"/>
        <v/>
      </c>
      <c r="G674" s="202" t="str">
        <f t="shared" si="71"/>
        <v/>
      </c>
    </row>
    <row r="675" spans="2:7" x14ac:dyDescent="0.4">
      <c r="B675" s="10">
        <v>69</v>
      </c>
      <c r="C675" s="134" t="str">
        <f t="shared" si="68"/>
        <v>69</v>
      </c>
      <c r="D675" s="185" t="str">
        <f>IFERROR(VLOOKUP(C675,'2 出納簿(入力用)'!$C$5:$L$304,7,FALSE),"")</f>
        <v/>
      </c>
      <c r="E675" s="185" t="str">
        <f t="shared" si="69"/>
        <v/>
      </c>
      <c r="F675" s="201" t="str">
        <f t="shared" si="70"/>
        <v/>
      </c>
      <c r="G675" s="202" t="str">
        <f t="shared" si="71"/>
        <v/>
      </c>
    </row>
    <row r="676" spans="2:7" x14ac:dyDescent="0.4">
      <c r="B676" s="10">
        <v>70</v>
      </c>
      <c r="C676" s="134" t="str">
        <f t="shared" si="68"/>
        <v>70</v>
      </c>
      <c r="D676" s="185" t="str">
        <f>IFERROR(VLOOKUP(C676,'2 出納簿(入力用)'!$C$5:$L$304,7,FALSE),"")</f>
        <v/>
      </c>
      <c r="E676" s="185" t="str">
        <f t="shared" si="69"/>
        <v/>
      </c>
      <c r="F676" s="201" t="str">
        <f t="shared" si="70"/>
        <v/>
      </c>
      <c r="G676" s="202" t="str">
        <f t="shared" si="71"/>
        <v/>
      </c>
    </row>
    <row r="677" spans="2:7" x14ac:dyDescent="0.4">
      <c r="B677" s="10">
        <v>71</v>
      </c>
      <c r="C677" s="134" t="str">
        <f t="shared" si="68"/>
        <v>71</v>
      </c>
      <c r="D677" s="185" t="str">
        <f>IFERROR(VLOOKUP(C677,'2 出納簿(入力用)'!$C$5:$L$304,7,FALSE),"")</f>
        <v/>
      </c>
      <c r="E677" s="185" t="str">
        <f t="shared" si="69"/>
        <v/>
      </c>
      <c r="F677" s="201" t="str">
        <f t="shared" si="70"/>
        <v/>
      </c>
      <c r="G677" s="202" t="str">
        <f t="shared" si="71"/>
        <v/>
      </c>
    </row>
    <row r="678" spans="2:7" x14ac:dyDescent="0.4">
      <c r="B678" s="10">
        <v>72</v>
      </c>
      <c r="C678" s="134" t="str">
        <f t="shared" si="68"/>
        <v>72</v>
      </c>
      <c r="D678" s="185" t="str">
        <f>IFERROR(VLOOKUP(C678,'2 出納簿(入力用)'!$C$5:$L$304,7,FALSE),"")</f>
        <v/>
      </c>
      <c r="E678" s="185" t="str">
        <f t="shared" si="69"/>
        <v/>
      </c>
      <c r="F678" s="201" t="str">
        <f t="shared" si="70"/>
        <v/>
      </c>
      <c r="G678" s="202" t="str">
        <f t="shared" si="71"/>
        <v/>
      </c>
    </row>
    <row r="679" spans="2:7" x14ac:dyDescent="0.4">
      <c r="B679" s="10">
        <v>73</v>
      </c>
      <c r="C679" s="134" t="str">
        <f t="shared" si="68"/>
        <v>73</v>
      </c>
      <c r="D679" s="185" t="str">
        <f>IFERROR(VLOOKUP(C679,'2 出納簿(入力用)'!$C$5:$L$304,7,FALSE),"")</f>
        <v/>
      </c>
      <c r="E679" s="185" t="str">
        <f t="shared" si="69"/>
        <v/>
      </c>
      <c r="F679" s="201" t="str">
        <f t="shared" si="70"/>
        <v/>
      </c>
      <c r="G679" s="202" t="str">
        <f t="shared" si="71"/>
        <v/>
      </c>
    </row>
    <row r="680" spans="2:7" x14ac:dyDescent="0.4">
      <c r="B680" s="10">
        <v>74</v>
      </c>
      <c r="C680" s="134" t="str">
        <f t="shared" si="68"/>
        <v>74</v>
      </c>
      <c r="D680" s="185" t="str">
        <f>IFERROR(VLOOKUP(C680,'2 出納簿(入力用)'!$C$5:$L$304,7,FALSE),"")</f>
        <v/>
      </c>
      <c r="E680" s="185" t="str">
        <f t="shared" si="69"/>
        <v/>
      </c>
      <c r="F680" s="201" t="str">
        <f t="shared" si="70"/>
        <v/>
      </c>
      <c r="G680" s="202" t="str">
        <f t="shared" si="71"/>
        <v/>
      </c>
    </row>
    <row r="681" spans="2:7" x14ac:dyDescent="0.4">
      <c r="B681" s="10">
        <v>75</v>
      </c>
      <c r="C681" s="134" t="str">
        <f t="shared" si="68"/>
        <v>75</v>
      </c>
      <c r="D681" s="185" t="str">
        <f>IFERROR(VLOOKUP(C681,'2 出納簿(入力用)'!$C$5:$L$304,7,FALSE),"")</f>
        <v/>
      </c>
      <c r="E681" s="185" t="str">
        <f t="shared" si="69"/>
        <v/>
      </c>
      <c r="F681" s="201" t="str">
        <f t="shared" si="70"/>
        <v/>
      </c>
      <c r="G681" s="202" t="str">
        <f t="shared" si="71"/>
        <v/>
      </c>
    </row>
    <row r="682" spans="2:7" x14ac:dyDescent="0.4">
      <c r="B682" s="10">
        <v>76</v>
      </c>
      <c r="C682" s="134" t="str">
        <f t="shared" si="68"/>
        <v>76</v>
      </c>
      <c r="D682" s="185" t="str">
        <f>IFERROR(VLOOKUP(C682,'2 出納簿(入力用)'!$C$5:$L$304,7,FALSE),"")</f>
        <v/>
      </c>
      <c r="E682" s="185" t="str">
        <f t="shared" si="69"/>
        <v/>
      </c>
      <c r="F682" s="201" t="str">
        <f t="shared" si="70"/>
        <v/>
      </c>
      <c r="G682" s="202" t="str">
        <f t="shared" si="71"/>
        <v/>
      </c>
    </row>
    <row r="683" spans="2:7" x14ac:dyDescent="0.4">
      <c r="B683" s="10">
        <v>77</v>
      </c>
      <c r="C683" s="134" t="str">
        <f t="shared" si="68"/>
        <v>77</v>
      </c>
      <c r="D683" s="185" t="str">
        <f>IFERROR(VLOOKUP(C683,'2 出納簿(入力用)'!$C$5:$L$304,7,FALSE),"")</f>
        <v/>
      </c>
      <c r="E683" s="185" t="str">
        <f t="shared" si="69"/>
        <v/>
      </c>
      <c r="F683" s="201" t="str">
        <f t="shared" si="70"/>
        <v/>
      </c>
      <c r="G683" s="202" t="str">
        <f t="shared" si="71"/>
        <v/>
      </c>
    </row>
    <row r="684" spans="2:7" x14ac:dyDescent="0.4">
      <c r="B684" s="10">
        <v>78</v>
      </c>
      <c r="C684" s="134" t="str">
        <f t="shared" si="68"/>
        <v>78</v>
      </c>
      <c r="D684" s="185" t="str">
        <f>IFERROR(VLOOKUP(C684,'2 出納簿(入力用)'!$C$5:$L$304,7,FALSE),"")</f>
        <v/>
      </c>
      <c r="E684" s="185" t="str">
        <f t="shared" si="69"/>
        <v/>
      </c>
      <c r="F684" s="201" t="str">
        <f t="shared" si="70"/>
        <v/>
      </c>
      <c r="G684" s="202" t="str">
        <f t="shared" si="71"/>
        <v/>
      </c>
    </row>
    <row r="685" spans="2:7" x14ac:dyDescent="0.4">
      <c r="B685" s="10">
        <v>79</v>
      </c>
      <c r="C685" s="134" t="str">
        <f t="shared" si="68"/>
        <v>79</v>
      </c>
      <c r="D685" s="185" t="str">
        <f>IFERROR(VLOOKUP(C685,'2 出納簿(入力用)'!$C$5:$L$304,7,FALSE),"")</f>
        <v/>
      </c>
      <c r="E685" s="185" t="str">
        <f t="shared" si="69"/>
        <v/>
      </c>
      <c r="F685" s="201" t="str">
        <f t="shared" si="70"/>
        <v/>
      </c>
      <c r="G685" s="202" t="str">
        <f t="shared" si="71"/>
        <v/>
      </c>
    </row>
    <row r="686" spans="2:7" x14ac:dyDescent="0.4">
      <c r="B686" s="10">
        <v>80</v>
      </c>
      <c r="C686" s="134" t="str">
        <f t="shared" si="68"/>
        <v>80</v>
      </c>
      <c r="D686" s="185" t="str">
        <f>IFERROR(VLOOKUP(C686,'2 出納簿(入力用)'!$C$5:$L$304,7,FALSE),"")</f>
        <v/>
      </c>
      <c r="E686" s="185" t="str">
        <f t="shared" si="69"/>
        <v/>
      </c>
      <c r="F686" s="201" t="str">
        <f t="shared" si="70"/>
        <v/>
      </c>
      <c r="G686" s="202" t="str">
        <f t="shared" si="71"/>
        <v/>
      </c>
    </row>
    <row r="687" spans="2:7" x14ac:dyDescent="0.4">
      <c r="B687" s="10">
        <v>81</v>
      </c>
      <c r="C687" s="134" t="str">
        <f t="shared" si="68"/>
        <v>81</v>
      </c>
      <c r="D687" s="185" t="str">
        <f>IFERROR(VLOOKUP(C687,'2 出納簿(入力用)'!$C$5:$L$304,7,FALSE),"")</f>
        <v/>
      </c>
      <c r="E687" s="185" t="str">
        <f t="shared" si="69"/>
        <v/>
      </c>
      <c r="F687" s="201" t="str">
        <f t="shared" si="70"/>
        <v/>
      </c>
      <c r="G687" s="202" t="str">
        <f t="shared" si="71"/>
        <v/>
      </c>
    </row>
    <row r="688" spans="2:7" x14ac:dyDescent="0.4">
      <c r="B688" s="10">
        <v>82</v>
      </c>
      <c r="C688" s="134" t="str">
        <f t="shared" si="68"/>
        <v>82</v>
      </c>
      <c r="D688" s="185" t="str">
        <f>IFERROR(VLOOKUP(C688,'2 出納簿(入力用)'!$C$5:$L$304,7,FALSE),"")</f>
        <v/>
      </c>
      <c r="E688" s="185" t="str">
        <f t="shared" si="69"/>
        <v/>
      </c>
      <c r="F688" s="201" t="str">
        <f t="shared" si="70"/>
        <v/>
      </c>
      <c r="G688" s="202" t="str">
        <f t="shared" si="71"/>
        <v/>
      </c>
    </row>
    <row r="689" spans="2:7" x14ac:dyDescent="0.4">
      <c r="B689" s="10">
        <v>83</v>
      </c>
      <c r="C689" s="134" t="str">
        <f t="shared" si="68"/>
        <v>83</v>
      </c>
      <c r="D689" s="185" t="str">
        <f>IFERROR(VLOOKUP(C689,'2 出納簿(入力用)'!$C$5:$L$304,7,FALSE),"")</f>
        <v/>
      </c>
      <c r="E689" s="185" t="str">
        <f t="shared" si="69"/>
        <v/>
      </c>
      <c r="F689" s="201" t="str">
        <f t="shared" si="70"/>
        <v/>
      </c>
      <c r="G689" s="202" t="str">
        <f t="shared" si="71"/>
        <v/>
      </c>
    </row>
    <row r="690" spans="2:7" x14ac:dyDescent="0.4">
      <c r="B690" s="10">
        <v>84</v>
      </c>
      <c r="C690" s="134" t="str">
        <f t="shared" si="68"/>
        <v>84</v>
      </c>
      <c r="D690" s="185" t="str">
        <f>IFERROR(VLOOKUP(C690,'2 出納簿(入力用)'!$C$5:$L$304,7,FALSE),"")</f>
        <v/>
      </c>
      <c r="E690" s="185" t="str">
        <f t="shared" si="69"/>
        <v/>
      </c>
      <c r="F690" s="201" t="str">
        <f t="shared" si="70"/>
        <v/>
      </c>
      <c r="G690" s="202" t="str">
        <f t="shared" si="71"/>
        <v/>
      </c>
    </row>
    <row r="691" spans="2:7" x14ac:dyDescent="0.4">
      <c r="B691" s="10">
        <v>85</v>
      </c>
      <c r="C691" s="134" t="str">
        <f t="shared" si="68"/>
        <v>85</v>
      </c>
      <c r="D691" s="185" t="str">
        <f>IFERROR(VLOOKUP(C691,'2 出納簿(入力用)'!$C$5:$L$304,7,FALSE),"")</f>
        <v/>
      </c>
      <c r="E691" s="185" t="str">
        <f t="shared" si="69"/>
        <v/>
      </c>
      <c r="F691" s="201" t="str">
        <f t="shared" si="70"/>
        <v/>
      </c>
      <c r="G691" s="202" t="str">
        <f t="shared" si="71"/>
        <v/>
      </c>
    </row>
    <row r="692" spans="2:7" x14ac:dyDescent="0.4">
      <c r="B692" s="10">
        <v>86</v>
      </c>
      <c r="C692" s="134" t="str">
        <f t="shared" si="68"/>
        <v>86</v>
      </c>
      <c r="D692" s="185" t="str">
        <f>IFERROR(VLOOKUP(C692,'2 出納簿(入力用)'!$C$5:$L$304,7,FALSE),"")</f>
        <v/>
      </c>
      <c r="E692" s="185" t="str">
        <f t="shared" si="69"/>
        <v/>
      </c>
      <c r="F692" s="201" t="str">
        <f t="shared" si="70"/>
        <v/>
      </c>
      <c r="G692" s="202" t="str">
        <f t="shared" si="71"/>
        <v/>
      </c>
    </row>
    <row r="693" spans="2:7" x14ac:dyDescent="0.4">
      <c r="B693" s="10">
        <v>87</v>
      </c>
      <c r="C693" s="134" t="str">
        <f t="shared" si="68"/>
        <v>87</v>
      </c>
      <c r="D693" s="185" t="str">
        <f>IFERROR(VLOOKUP(C693,'2 出納簿(入力用)'!$C$5:$L$304,7,FALSE),"")</f>
        <v/>
      </c>
      <c r="E693" s="185" t="str">
        <f t="shared" si="69"/>
        <v/>
      </c>
      <c r="F693" s="201" t="str">
        <f t="shared" si="70"/>
        <v/>
      </c>
      <c r="G693" s="202" t="str">
        <f t="shared" si="71"/>
        <v/>
      </c>
    </row>
    <row r="694" spans="2:7" x14ac:dyDescent="0.4">
      <c r="B694" s="10">
        <v>88</v>
      </c>
      <c r="C694" s="134" t="str">
        <f t="shared" si="68"/>
        <v>88</v>
      </c>
      <c r="D694" s="185" t="str">
        <f>IFERROR(VLOOKUP(C694,'2 出納簿(入力用)'!$C$5:$L$304,7,FALSE),"")</f>
        <v/>
      </c>
      <c r="E694" s="185" t="str">
        <f t="shared" si="69"/>
        <v/>
      </c>
      <c r="F694" s="201" t="str">
        <f t="shared" si="70"/>
        <v/>
      </c>
      <c r="G694" s="202" t="str">
        <f t="shared" si="71"/>
        <v/>
      </c>
    </row>
    <row r="695" spans="2:7" x14ac:dyDescent="0.4">
      <c r="B695" s="10">
        <v>89</v>
      </c>
      <c r="C695" s="134" t="str">
        <f t="shared" si="68"/>
        <v>89</v>
      </c>
      <c r="D695" s="185" t="str">
        <f>IFERROR(VLOOKUP(C695,'2 出納簿(入力用)'!$C$5:$L$304,7,FALSE),"")</f>
        <v/>
      </c>
      <c r="E695" s="185" t="str">
        <f t="shared" si="69"/>
        <v/>
      </c>
      <c r="F695" s="201" t="str">
        <f t="shared" si="70"/>
        <v/>
      </c>
      <c r="G695" s="202" t="str">
        <f t="shared" si="71"/>
        <v/>
      </c>
    </row>
    <row r="696" spans="2:7" x14ac:dyDescent="0.4">
      <c r="B696" s="10">
        <v>90</v>
      </c>
      <c r="C696" s="134" t="str">
        <f t="shared" si="68"/>
        <v>90</v>
      </c>
      <c r="D696" s="185" t="str">
        <f>IFERROR(VLOOKUP(C696,'2 出納簿(入力用)'!$C$5:$L$304,7,FALSE),"")</f>
        <v/>
      </c>
      <c r="E696" s="185" t="str">
        <f t="shared" si="69"/>
        <v/>
      </c>
      <c r="F696" s="201" t="str">
        <f t="shared" si="70"/>
        <v/>
      </c>
      <c r="G696" s="202" t="str">
        <f t="shared" si="71"/>
        <v/>
      </c>
    </row>
    <row r="697" spans="2:7" x14ac:dyDescent="0.4">
      <c r="B697" s="10">
        <v>91</v>
      </c>
      <c r="C697" s="134" t="str">
        <f t="shared" si="68"/>
        <v>91</v>
      </c>
      <c r="D697" s="185" t="str">
        <f>IFERROR(VLOOKUP(C697,'2 出納簿(入力用)'!$C$5:$L$304,7,FALSE),"")</f>
        <v/>
      </c>
      <c r="E697" s="185" t="str">
        <f t="shared" si="69"/>
        <v/>
      </c>
      <c r="F697" s="201" t="str">
        <f t="shared" si="70"/>
        <v/>
      </c>
      <c r="G697" s="202" t="str">
        <f t="shared" si="71"/>
        <v/>
      </c>
    </row>
    <row r="698" spans="2:7" x14ac:dyDescent="0.4">
      <c r="B698" s="10">
        <v>92</v>
      </c>
      <c r="C698" s="134" t="str">
        <f t="shared" si="68"/>
        <v>92</v>
      </c>
      <c r="D698" s="185" t="str">
        <f>IFERROR(VLOOKUP(C698,'2 出納簿(入力用)'!$C$5:$L$304,7,FALSE),"")</f>
        <v/>
      </c>
      <c r="E698" s="185" t="str">
        <f t="shared" si="69"/>
        <v/>
      </c>
      <c r="F698" s="201" t="str">
        <f t="shared" si="70"/>
        <v/>
      </c>
      <c r="G698" s="202" t="str">
        <f t="shared" si="71"/>
        <v/>
      </c>
    </row>
    <row r="699" spans="2:7" x14ac:dyDescent="0.4">
      <c r="B699" s="10">
        <v>93</v>
      </c>
      <c r="C699" s="134" t="str">
        <f t="shared" si="68"/>
        <v>93</v>
      </c>
      <c r="D699" s="185" t="str">
        <f>IFERROR(VLOOKUP(C699,'2 出納簿(入力用)'!$C$5:$L$304,7,FALSE),"")</f>
        <v/>
      </c>
      <c r="E699" s="185" t="str">
        <f t="shared" si="69"/>
        <v/>
      </c>
      <c r="F699" s="201" t="str">
        <f t="shared" si="70"/>
        <v/>
      </c>
      <c r="G699" s="202" t="str">
        <f t="shared" si="71"/>
        <v/>
      </c>
    </row>
    <row r="700" spans="2:7" x14ac:dyDescent="0.4">
      <c r="B700" s="10">
        <v>94</v>
      </c>
      <c r="C700" s="134" t="str">
        <f t="shared" si="68"/>
        <v>94</v>
      </c>
      <c r="D700" s="185" t="str">
        <f>IFERROR(VLOOKUP(C700,'2 出納簿(入力用)'!$C$5:$L$304,7,FALSE),"")</f>
        <v/>
      </c>
      <c r="E700" s="185" t="str">
        <f t="shared" si="69"/>
        <v/>
      </c>
      <c r="F700" s="201" t="str">
        <f t="shared" si="70"/>
        <v/>
      </c>
      <c r="G700" s="202" t="str">
        <f t="shared" si="71"/>
        <v/>
      </c>
    </row>
    <row r="701" spans="2:7" x14ac:dyDescent="0.4">
      <c r="B701" s="10">
        <v>95</v>
      </c>
      <c r="C701" s="134" t="str">
        <f t="shared" si="68"/>
        <v>95</v>
      </c>
      <c r="D701" s="185" t="str">
        <f>IFERROR(VLOOKUP(C701,'2 出納簿(入力用)'!$C$5:$L$304,7,FALSE),"")</f>
        <v/>
      </c>
      <c r="E701" s="185" t="str">
        <f t="shared" si="69"/>
        <v/>
      </c>
      <c r="F701" s="201" t="str">
        <f t="shared" si="70"/>
        <v/>
      </c>
      <c r="G701" s="202" t="str">
        <f t="shared" si="71"/>
        <v/>
      </c>
    </row>
    <row r="702" spans="2:7" x14ac:dyDescent="0.4">
      <c r="B702" s="10">
        <v>96</v>
      </c>
      <c r="C702" s="134" t="str">
        <f t="shared" si="68"/>
        <v>96</v>
      </c>
      <c r="D702" s="185" t="str">
        <f>IFERROR(VLOOKUP(C702,'2 出納簿(入力用)'!$C$5:$L$304,7,FALSE),"")</f>
        <v/>
      </c>
      <c r="E702" s="185" t="str">
        <f t="shared" si="69"/>
        <v/>
      </c>
      <c r="F702" s="201" t="str">
        <f t="shared" si="70"/>
        <v/>
      </c>
      <c r="G702" s="202" t="str">
        <f t="shared" si="71"/>
        <v/>
      </c>
    </row>
    <row r="703" spans="2:7" x14ac:dyDescent="0.4">
      <c r="B703" s="10">
        <v>97</v>
      </c>
      <c r="C703" s="134" t="str">
        <f t="shared" ref="C703:C706" si="72">CONCATENATE(B703,$M$4)</f>
        <v>97</v>
      </c>
      <c r="D703" s="185" t="str">
        <f>IFERROR(VLOOKUP(C703,'2 出納簿(入力用)'!$C$5:$L$304,7,FALSE),"")</f>
        <v/>
      </c>
      <c r="E703" s="185" t="str">
        <f t="shared" si="69"/>
        <v/>
      </c>
      <c r="F703" s="201" t="str">
        <f t="shared" si="70"/>
        <v/>
      </c>
      <c r="G703" s="202" t="str">
        <f t="shared" si="71"/>
        <v/>
      </c>
    </row>
    <row r="704" spans="2:7" x14ac:dyDescent="0.4">
      <c r="B704" s="10">
        <v>98</v>
      </c>
      <c r="C704" s="134" t="str">
        <f t="shared" si="72"/>
        <v>98</v>
      </c>
      <c r="D704" s="185" t="str">
        <f>IFERROR(VLOOKUP(C704,'2 出納簿(入力用)'!$C$5:$L$304,7,FALSE),"")</f>
        <v/>
      </c>
      <c r="E704" s="185" t="str">
        <f t="shared" ref="E704:E706" si="73">IFERROR(E703+D704,"")</f>
        <v/>
      </c>
      <c r="F704" s="201" t="str">
        <f t="shared" si="70"/>
        <v/>
      </c>
      <c r="G704" s="202" t="str">
        <f t="shared" si="71"/>
        <v/>
      </c>
    </row>
    <row r="705" spans="2:7" x14ac:dyDescent="0.4">
      <c r="B705" s="10">
        <v>99</v>
      </c>
      <c r="C705" s="134" t="str">
        <f t="shared" si="72"/>
        <v>99</v>
      </c>
      <c r="D705" s="185" t="str">
        <f>IFERROR(VLOOKUP(C705,'2 出納簿(入力用)'!$C$5:$L$304,7,FALSE),"")</f>
        <v/>
      </c>
      <c r="E705" s="185" t="str">
        <f t="shared" si="73"/>
        <v/>
      </c>
      <c r="F705" s="201" t="str">
        <f t="shared" si="70"/>
        <v/>
      </c>
      <c r="G705" s="202" t="str">
        <f t="shared" si="71"/>
        <v/>
      </c>
    </row>
    <row r="706" spans="2:7" ht="15" thickBot="1" x14ac:dyDescent="0.45">
      <c r="B706" s="62">
        <v>100</v>
      </c>
      <c r="C706" s="167" t="str">
        <f t="shared" si="72"/>
        <v>100</v>
      </c>
      <c r="D706" s="168" t="str">
        <f>IFERROR(VLOOKUP(C706,'2 出納簿(入力用)'!$C$5:$L$304,7,FALSE),"")</f>
        <v/>
      </c>
      <c r="E706" s="168" t="str">
        <f t="shared" si="73"/>
        <v/>
      </c>
      <c r="F706" s="203" t="str">
        <f t="shared" si="70"/>
        <v/>
      </c>
      <c r="G706" s="204" t="str">
        <f t="shared" si="71"/>
        <v/>
      </c>
    </row>
    <row r="707" spans="2:7" ht="15" thickTop="1" x14ac:dyDescent="0.4">
      <c r="B707" s="63">
        <v>1</v>
      </c>
      <c r="C707" s="169" t="str">
        <f t="shared" ref="C707:C738" si="74">CONCATENATE(B707,$N$4)</f>
        <v>1</v>
      </c>
      <c r="D707" s="173" t="str">
        <f>IFERROR(VLOOKUP(C707,'2 出納簿(入力用)'!$C$5:$L$304,7,FALSE),"")</f>
        <v/>
      </c>
      <c r="E707" s="173" t="str">
        <f>D707</f>
        <v/>
      </c>
      <c r="F707" s="190" t="str">
        <f>IFERROR(IF(E707/$N$5&gt;1,"×",IF(E707/$N$5&gt;=0.8,"△","")),"")</f>
        <v/>
      </c>
      <c r="G707" s="191" t="str">
        <f>IFERROR(IF(E707/$N$5&gt;1,$N$4&amp;"が予算額を超えました",IF(E707/$N$5&gt;=0.8,$N$4&amp;"の執行率が8割を超えました","")),"")</f>
        <v/>
      </c>
    </row>
    <row r="708" spans="2:7" x14ac:dyDescent="0.4">
      <c r="B708" s="64">
        <v>2</v>
      </c>
      <c r="C708" s="171" t="str">
        <f t="shared" si="74"/>
        <v>2</v>
      </c>
      <c r="D708" s="192" t="str">
        <f>IFERROR(VLOOKUP(C708,'2 出納簿(入力用)'!$C$5:$L$304,7,FALSE),"")</f>
        <v/>
      </c>
      <c r="E708" s="192" t="str">
        <f t="shared" ref="E708:E739" si="75">IFERROR(E707+D708,"")</f>
        <v/>
      </c>
      <c r="F708" s="193" t="str">
        <f t="shared" ref="F708:F771" si="76">IFERROR(IF(E708/$N$5&gt;1,"×",IF(E708/$N$5&gt;=0.8,"△","")),"")</f>
        <v/>
      </c>
      <c r="G708" s="194" t="str">
        <f t="shared" ref="G708:G771" si="77">IFERROR(IF(E708/$N$5&gt;1,$N$4&amp;"が予算額を超えました",IF(E708/$N$5&gt;=0.8,$N$4&amp;"の執行率が8割を超えました","")),"")</f>
        <v/>
      </c>
    </row>
    <row r="709" spans="2:7" x14ac:dyDescent="0.4">
      <c r="B709" s="64">
        <v>3</v>
      </c>
      <c r="C709" s="171" t="str">
        <f t="shared" si="74"/>
        <v>3</v>
      </c>
      <c r="D709" s="192" t="str">
        <f>IFERROR(VLOOKUP(C709,'2 出納簿(入力用)'!$C$5:$L$304,7,FALSE),"")</f>
        <v/>
      </c>
      <c r="E709" s="192" t="str">
        <f t="shared" si="75"/>
        <v/>
      </c>
      <c r="F709" s="193" t="str">
        <f t="shared" si="76"/>
        <v/>
      </c>
      <c r="G709" s="194" t="str">
        <f t="shared" si="77"/>
        <v/>
      </c>
    </row>
    <row r="710" spans="2:7" x14ac:dyDescent="0.4">
      <c r="B710" s="64">
        <v>4</v>
      </c>
      <c r="C710" s="171" t="str">
        <f t="shared" si="74"/>
        <v>4</v>
      </c>
      <c r="D710" s="192" t="str">
        <f>IFERROR(VLOOKUP(C710,'2 出納簿(入力用)'!$C$5:$L$304,7,FALSE),"")</f>
        <v/>
      </c>
      <c r="E710" s="192" t="str">
        <f t="shared" si="75"/>
        <v/>
      </c>
      <c r="F710" s="193" t="str">
        <f t="shared" si="76"/>
        <v/>
      </c>
      <c r="G710" s="194" t="str">
        <f t="shared" si="77"/>
        <v/>
      </c>
    </row>
    <row r="711" spans="2:7" x14ac:dyDescent="0.4">
      <c r="B711" s="64">
        <v>5</v>
      </c>
      <c r="C711" s="171" t="str">
        <f t="shared" si="74"/>
        <v>5</v>
      </c>
      <c r="D711" s="192" t="str">
        <f>IFERROR(VLOOKUP(C711,'2 出納簿(入力用)'!$C$5:$L$304,7,FALSE),"")</f>
        <v/>
      </c>
      <c r="E711" s="192" t="str">
        <f t="shared" si="75"/>
        <v/>
      </c>
      <c r="F711" s="193" t="str">
        <f t="shared" si="76"/>
        <v/>
      </c>
      <c r="G711" s="194" t="str">
        <f t="shared" si="77"/>
        <v/>
      </c>
    </row>
    <row r="712" spans="2:7" x14ac:dyDescent="0.4">
      <c r="B712" s="64">
        <v>6</v>
      </c>
      <c r="C712" s="171" t="str">
        <f t="shared" si="74"/>
        <v>6</v>
      </c>
      <c r="D712" s="192" t="str">
        <f>IFERROR(VLOOKUP(C712,'2 出納簿(入力用)'!$C$5:$L$304,7,FALSE),"")</f>
        <v/>
      </c>
      <c r="E712" s="192" t="str">
        <f t="shared" si="75"/>
        <v/>
      </c>
      <c r="F712" s="193" t="str">
        <f t="shared" si="76"/>
        <v/>
      </c>
      <c r="G712" s="194" t="str">
        <f t="shared" si="77"/>
        <v/>
      </c>
    </row>
    <row r="713" spans="2:7" x14ac:dyDescent="0.4">
      <c r="B713" s="64">
        <v>7</v>
      </c>
      <c r="C713" s="171" t="str">
        <f t="shared" si="74"/>
        <v>7</v>
      </c>
      <c r="D713" s="192" t="str">
        <f>IFERROR(VLOOKUP(C713,'2 出納簿(入力用)'!$C$5:$L$304,7,FALSE),"")</f>
        <v/>
      </c>
      <c r="E713" s="192" t="str">
        <f t="shared" si="75"/>
        <v/>
      </c>
      <c r="F713" s="193" t="str">
        <f t="shared" si="76"/>
        <v/>
      </c>
      <c r="G713" s="194" t="str">
        <f t="shared" si="77"/>
        <v/>
      </c>
    </row>
    <row r="714" spans="2:7" x14ac:dyDescent="0.4">
      <c r="B714" s="64">
        <v>8</v>
      </c>
      <c r="C714" s="171" t="str">
        <f t="shared" si="74"/>
        <v>8</v>
      </c>
      <c r="D714" s="192" t="str">
        <f>IFERROR(VLOOKUP(C714,'2 出納簿(入力用)'!$C$5:$L$304,7,FALSE),"")</f>
        <v/>
      </c>
      <c r="E714" s="192" t="str">
        <f t="shared" si="75"/>
        <v/>
      </c>
      <c r="F714" s="193" t="str">
        <f t="shared" si="76"/>
        <v/>
      </c>
      <c r="G714" s="194" t="str">
        <f t="shared" si="77"/>
        <v/>
      </c>
    </row>
    <row r="715" spans="2:7" x14ac:dyDescent="0.4">
      <c r="B715" s="64">
        <v>9</v>
      </c>
      <c r="C715" s="171" t="str">
        <f t="shared" si="74"/>
        <v>9</v>
      </c>
      <c r="D715" s="192" t="str">
        <f>IFERROR(VLOOKUP(C715,'2 出納簿(入力用)'!$C$5:$L$304,7,FALSE),"")</f>
        <v/>
      </c>
      <c r="E715" s="192" t="str">
        <f t="shared" si="75"/>
        <v/>
      </c>
      <c r="F715" s="193" t="str">
        <f t="shared" si="76"/>
        <v/>
      </c>
      <c r="G715" s="194" t="str">
        <f t="shared" si="77"/>
        <v/>
      </c>
    </row>
    <row r="716" spans="2:7" x14ac:dyDescent="0.4">
      <c r="B716" s="64">
        <v>10</v>
      </c>
      <c r="C716" s="171" t="str">
        <f t="shared" si="74"/>
        <v>10</v>
      </c>
      <c r="D716" s="192" t="str">
        <f>IFERROR(VLOOKUP(C716,'2 出納簿(入力用)'!$C$5:$L$304,7,FALSE),"")</f>
        <v/>
      </c>
      <c r="E716" s="192" t="str">
        <f t="shared" si="75"/>
        <v/>
      </c>
      <c r="F716" s="193" t="str">
        <f t="shared" si="76"/>
        <v/>
      </c>
      <c r="G716" s="194" t="str">
        <f t="shared" si="77"/>
        <v/>
      </c>
    </row>
    <row r="717" spans="2:7" x14ac:dyDescent="0.4">
      <c r="B717" s="64">
        <v>11</v>
      </c>
      <c r="C717" s="171" t="str">
        <f t="shared" si="74"/>
        <v>11</v>
      </c>
      <c r="D717" s="192" t="str">
        <f>IFERROR(VLOOKUP(C717,'2 出納簿(入力用)'!$C$5:$L$304,7,FALSE),"")</f>
        <v/>
      </c>
      <c r="E717" s="192" t="str">
        <f t="shared" si="75"/>
        <v/>
      </c>
      <c r="F717" s="193" t="str">
        <f t="shared" si="76"/>
        <v/>
      </c>
      <c r="G717" s="194" t="str">
        <f t="shared" si="77"/>
        <v/>
      </c>
    </row>
    <row r="718" spans="2:7" x14ac:dyDescent="0.4">
      <c r="B718" s="64">
        <v>12</v>
      </c>
      <c r="C718" s="171" t="str">
        <f t="shared" si="74"/>
        <v>12</v>
      </c>
      <c r="D718" s="192" t="str">
        <f>IFERROR(VLOOKUP(C718,'2 出納簿(入力用)'!$C$5:$L$304,7,FALSE),"")</f>
        <v/>
      </c>
      <c r="E718" s="192" t="str">
        <f t="shared" si="75"/>
        <v/>
      </c>
      <c r="F718" s="193" t="str">
        <f t="shared" si="76"/>
        <v/>
      </c>
      <c r="G718" s="194" t="str">
        <f t="shared" si="77"/>
        <v/>
      </c>
    </row>
    <row r="719" spans="2:7" x14ac:dyDescent="0.4">
      <c r="B719" s="64">
        <v>13</v>
      </c>
      <c r="C719" s="171" t="str">
        <f t="shared" si="74"/>
        <v>13</v>
      </c>
      <c r="D719" s="192" t="str">
        <f>IFERROR(VLOOKUP(C719,'2 出納簿(入力用)'!$C$5:$L$304,7,FALSE),"")</f>
        <v/>
      </c>
      <c r="E719" s="192" t="str">
        <f t="shared" si="75"/>
        <v/>
      </c>
      <c r="F719" s="193" t="str">
        <f t="shared" si="76"/>
        <v/>
      </c>
      <c r="G719" s="194" t="str">
        <f t="shared" si="77"/>
        <v/>
      </c>
    </row>
    <row r="720" spans="2:7" x14ac:dyDescent="0.4">
      <c r="B720" s="64">
        <v>14</v>
      </c>
      <c r="C720" s="171" t="str">
        <f t="shared" si="74"/>
        <v>14</v>
      </c>
      <c r="D720" s="192" t="str">
        <f>IFERROR(VLOOKUP(C720,'2 出納簿(入力用)'!$C$5:$L$304,7,FALSE),"")</f>
        <v/>
      </c>
      <c r="E720" s="192" t="str">
        <f t="shared" si="75"/>
        <v/>
      </c>
      <c r="F720" s="193" t="str">
        <f t="shared" si="76"/>
        <v/>
      </c>
      <c r="G720" s="194" t="str">
        <f t="shared" si="77"/>
        <v/>
      </c>
    </row>
    <row r="721" spans="2:7" x14ac:dyDescent="0.4">
      <c r="B721" s="64">
        <v>15</v>
      </c>
      <c r="C721" s="171" t="str">
        <f t="shared" si="74"/>
        <v>15</v>
      </c>
      <c r="D721" s="192" t="str">
        <f>IFERROR(VLOOKUP(C721,'2 出納簿(入力用)'!$C$5:$L$304,7,FALSE),"")</f>
        <v/>
      </c>
      <c r="E721" s="192" t="str">
        <f t="shared" si="75"/>
        <v/>
      </c>
      <c r="F721" s="193" t="str">
        <f t="shared" si="76"/>
        <v/>
      </c>
      <c r="G721" s="194" t="str">
        <f t="shared" si="77"/>
        <v/>
      </c>
    </row>
    <row r="722" spans="2:7" x14ac:dyDescent="0.4">
      <c r="B722" s="64">
        <v>16</v>
      </c>
      <c r="C722" s="171" t="str">
        <f t="shared" si="74"/>
        <v>16</v>
      </c>
      <c r="D722" s="192" t="str">
        <f>IFERROR(VLOOKUP(C722,'2 出納簿(入力用)'!$C$5:$L$304,7,FALSE),"")</f>
        <v/>
      </c>
      <c r="E722" s="192" t="str">
        <f t="shared" si="75"/>
        <v/>
      </c>
      <c r="F722" s="193" t="str">
        <f t="shared" si="76"/>
        <v/>
      </c>
      <c r="G722" s="194" t="str">
        <f t="shared" si="77"/>
        <v/>
      </c>
    </row>
    <row r="723" spans="2:7" x14ac:dyDescent="0.4">
      <c r="B723" s="64">
        <v>17</v>
      </c>
      <c r="C723" s="171" t="str">
        <f t="shared" si="74"/>
        <v>17</v>
      </c>
      <c r="D723" s="192" t="str">
        <f>IFERROR(VLOOKUP(C723,'2 出納簿(入力用)'!$C$5:$L$304,7,FALSE),"")</f>
        <v/>
      </c>
      <c r="E723" s="192" t="str">
        <f t="shared" si="75"/>
        <v/>
      </c>
      <c r="F723" s="193" t="str">
        <f t="shared" si="76"/>
        <v/>
      </c>
      <c r="G723" s="194" t="str">
        <f t="shared" si="77"/>
        <v/>
      </c>
    </row>
    <row r="724" spans="2:7" x14ac:dyDescent="0.4">
      <c r="B724" s="64">
        <v>18</v>
      </c>
      <c r="C724" s="171" t="str">
        <f t="shared" si="74"/>
        <v>18</v>
      </c>
      <c r="D724" s="192" t="str">
        <f>IFERROR(VLOOKUP(C724,'2 出納簿(入力用)'!$C$5:$L$304,7,FALSE),"")</f>
        <v/>
      </c>
      <c r="E724" s="192" t="str">
        <f t="shared" si="75"/>
        <v/>
      </c>
      <c r="F724" s="193" t="str">
        <f t="shared" si="76"/>
        <v/>
      </c>
      <c r="G724" s="194" t="str">
        <f t="shared" si="77"/>
        <v/>
      </c>
    </row>
    <row r="725" spans="2:7" x14ac:dyDescent="0.4">
      <c r="B725" s="64">
        <v>19</v>
      </c>
      <c r="C725" s="171" t="str">
        <f t="shared" si="74"/>
        <v>19</v>
      </c>
      <c r="D725" s="192" t="str">
        <f>IFERROR(VLOOKUP(C725,'2 出納簿(入力用)'!$C$5:$L$304,7,FALSE),"")</f>
        <v/>
      </c>
      <c r="E725" s="192" t="str">
        <f t="shared" si="75"/>
        <v/>
      </c>
      <c r="F725" s="193" t="str">
        <f t="shared" si="76"/>
        <v/>
      </c>
      <c r="G725" s="194" t="str">
        <f t="shared" si="77"/>
        <v/>
      </c>
    </row>
    <row r="726" spans="2:7" x14ac:dyDescent="0.4">
      <c r="B726" s="64">
        <v>20</v>
      </c>
      <c r="C726" s="171" t="str">
        <f t="shared" si="74"/>
        <v>20</v>
      </c>
      <c r="D726" s="192" t="str">
        <f>IFERROR(VLOOKUP(C726,'2 出納簿(入力用)'!$C$5:$L$304,7,FALSE),"")</f>
        <v/>
      </c>
      <c r="E726" s="192" t="str">
        <f t="shared" si="75"/>
        <v/>
      </c>
      <c r="F726" s="193" t="str">
        <f t="shared" si="76"/>
        <v/>
      </c>
      <c r="G726" s="194" t="str">
        <f t="shared" si="77"/>
        <v/>
      </c>
    </row>
    <row r="727" spans="2:7" x14ac:dyDescent="0.4">
      <c r="B727" s="64">
        <v>21</v>
      </c>
      <c r="C727" s="171" t="str">
        <f t="shared" si="74"/>
        <v>21</v>
      </c>
      <c r="D727" s="192" t="str">
        <f>IFERROR(VLOOKUP(C727,'2 出納簿(入力用)'!$C$5:$L$304,7,FALSE),"")</f>
        <v/>
      </c>
      <c r="E727" s="192" t="str">
        <f t="shared" si="75"/>
        <v/>
      </c>
      <c r="F727" s="193" t="str">
        <f t="shared" si="76"/>
        <v/>
      </c>
      <c r="G727" s="194" t="str">
        <f t="shared" si="77"/>
        <v/>
      </c>
    </row>
    <row r="728" spans="2:7" x14ac:dyDescent="0.4">
      <c r="B728" s="64">
        <v>22</v>
      </c>
      <c r="C728" s="171" t="str">
        <f t="shared" si="74"/>
        <v>22</v>
      </c>
      <c r="D728" s="192" t="str">
        <f>IFERROR(VLOOKUP(C728,'2 出納簿(入力用)'!$C$5:$L$304,7,FALSE),"")</f>
        <v/>
      </c>
      <c r="E728" s="192" t="str">
        <f t="shared" si="75"/>
        <v/>
      </c>
      <c r="F728" s="193" t="str">
        <f t="shared" si="76"/>
        <v/>
      </c>
      <c r="G728" s="194" t="str">
        <f t="shared" si="77"/>
        <v/>
      </c>
    </row>
    <row r="729" spans="2:7" x14ac:dyDescent="0.4">
      <c r="B729" s="64">
        <v>23</v>
      </c>
      <c r="C729" s="171" t="str">
        <f t="shared" si="74"/>
        <v>23</v>
      </c>
      <c r="D729" s="192" t="str">
        <f>IFERROR(VLOOKUP(C729,'2 出納簿(入力用)'!$C$5:$L$304,7,FALSE),"")</f>
        <v/>
      </c>
      <c r="E729" s="192" t="str">
        <f t="shared" si="75"/>
        <v/>
      </c>
      <c r="F729" s="193" t="str">
        <f t="shared" si="76"/>
        <v/>
      </c>
      <c r="G729" s="194" t="str">
        <f t="shared" si="77"/>
        <v/>
      </c>
    </row>
    <row r="730" spans="2:7" x14ac:dyDescent="0.4">
      <c r="B730" s="64">
        <v>24</v>
      </c>
      <c r="C730" s="171" t="str">
        <f t="shared" si="74"/>
        <v>24</v>
      </c>
      <c r="D730" s="192" t="str">
        <f>IFERROR(VLOOKUP(C730,'2 出納簿(入力用)'!$C$5:$L$304,7,FALSE),"")</f>
        <v/>
      </c>
      <c r="E730" s="192" t="str">
        <f t="shared" si="75"/>
        <v/>
      </c>
      <c r="F730" s="193" t="str">
        <f t="shared" si="76"/>
        <v/>
      </c>
      <c r="G730" s="194" t="str">
        <f t="shared" si="77"/>
        <v/>
      </c>
    </row>
    <row r="731" spans="2:7" x14ac:dyDescent="0.4">
      <c r="B731" s="64">
        <v>25</v>
      </c>
      <c r="C731" s="171" t="str">
        <f t="shared" si="74"/>
        <v>25</v>
      </c>
      <c r="D731" s="192" t="str">
        <f>IFERROR(VLOOKUP(C731,'2 出納簿(入力用)'!$C$5:$L$304,7,FALSE),"")</f>
        <v/>
      </c>
      <c r="E731" s="192" t="str">
        <f t="shared" si="75"/>
        <v/>
      </c>
      <c r="F731" s="193" t="str">
        <f t="shared" si="76"/>
        <v/>
      </c>
      <c r="G731" s="194" t="str">
        <f t="shared" si="77"/>
        <v/>
      </c>
    </row>
    <row r="732" spans="2:7" x14ac:dyDescent="0.4">
      <c r="B732" s="64">
        <v>26</v>
      </c>
      <c r="C732" s="171" t="str">
        <f t="shared" si="74"/>
        <v>26</v>
      </c>
      <c r="D732" s="192" t="str">
        <f>IFERROR(VLOOKUP(C732,'2 出納簿(入力用)'!$C$5:$L$304,7,FALSE),"")</f>
        <v/>
      </c>
      <c r="E732" s="192" t="str">
        <f t="shared" si="75"/>
        <v/>
      </c>
      <c r="F732" s="193" t="str">
        <f t="shared" si="76"/>
        <v/>
      </c>
      <c r="G732" s="194" t="str">
        <f t="shared" si="77"/>
        <v/>
      </c>
    </row>
    <row r="733" spans="2:7" x14ac:dyDescent="0.4">
      <c r="B733" s="64">
        <v>27</v>
      </c>
      <c r="C733" s="171" t="str">
        <f t="shared" si="74"/>
        <v>27</v>
      </c>
      <c r="D733" s="192" t="str">
        <f>IFERROR(VLOOKUP(C733,'2 出納簿(入力用)'!$C$5:$L$304,7,FALSE),"")</f>
        <v/>
      </c>
      <c r="E733" s="192" t="str">
        <f t="shared" si="75"/>
        <v/>
      </c>
      <c r="F733" s="193" t="str">
        <f t="shared" si="76"/>
        <v/>
      </c>
      <c r="G733" s="194" t="str">
        <f t="shared" si="77"/>
        <v/>
      </c>
    </row>
    <row r="734" spans="2:7" x14ac:dyDescent="0.4">
      <c r="B734" s="64">
        <v>28</v>
      </c>
      <c r="C734" s="171" t="str">
        <f t="shared" si="74"/>
        <v>28</v>
      </c>
      <c r="D734" s="192" t="str">
        <f>IFERROR(VLOOKUP(C734,'2 出納簿(入力用)'!$C$5:$L$304,7,FALSE),"")</f>
        <v/>
      </c>
      <c r="E734" s="192" t="str">
        <f t="shared" si="75"/>
        <v/>
      </c>
      <c r="F734" s="193" t="str">
        <f t="shared" si="76"/>
        <v/>
      </c>
      <c r="G734" s="194" t="str">
        <f t="shared" si="77"/>
        <v/>
      </c>
    </row>
    <row r="735" spans="2:7" x14ac:dyDescent="0.4">
      <c r="B735" s="64">
        <v>29</v>
      </c>
      <c r="C735" s="171" t="str">
        <f t="shared" si="74"/>
        <v>29</v>
      </c>
      <c r="D735" s="192" t="str">
        <f>IFERROR(VLOOKUP(C735,'2 出納簿(入力用)'!$C$5:$L$304,7,FALSE),"")</f>
        <v/>
      </c>
      <c r="E735" s="192" t="str">
        <f t="shared" si="75"/>
        <v/>
      </c>
      <c r="F735" s="193" t="str">
        <f t="shared" si="76"/>
        <v/>
      </c>
      <c r="G735" s="194" t="str">
        <f t="shared" si="77"/>
        <v/>
      </c>
    </row>
    <row r="736" spans="2:7" x14ac:dyDescent="0.4">
      <c r="B736" s="64">
        <v>30</v>
      </c>
      <c r="C736" s="171" t="str">
        <f t="shared" si="74"/>
        <v>30</v>
      </c>
      <c r="D736" s="192" t="str">
        <f>IFERROR(VLOOKUP(C736,'2 出納簿(入力用)'!$C$5:$L$304,7,FALSE),"")</f>
        <v/>
      </c>
      <c r="E736" s="192" t="str">
        <f t="shared" si="75"/>
        <v/>
      </c>
      <c r="F736" s="193" t="str">
        <f t="shared" si="76"/>
        <v/>
      </c>
      <c r="G736" s="194" t="str">
        <f t="shared" si="77"/>
        <v/>
      </c>
    </row>
    <row r="737" spans="2:7" x14ac:dyDescent="0.4">
      <c r="B737" s="64">
        <v>31</v>
      </c>
      <c r="C737" s="171" t="str">
        <f t="shared" si="74"/>
        <v>31</v>
      </c>
      <c r="D737" s="192" t="str">
        <f>IFERROR(VLOOKUP(C737,'2 出納簿(入力用)'!$C$5:$L$304,7,FALSE),"")</f>
        <v/>
      </c>
      <c r="E737" s="192" t="str">
        <f t="shared" si="75"/>
        <v/>
      </c>
      <c r="F737" s="193" t="str">
        <f t="shared" si="76"/>
        <v/>
      </c>
      <c r="G737" s="194" t="str">
        <f t="shared" si="77"/>
        <v/>
      </c>
    </row>
    <row r="738" spans="2:7" x14ac:dyDescent="0.4">
      <c r="B738" s="64">
        <v>32</v>
      </c>
      <c r="C738" s="171" t="str">
        <f t="shared" si="74"/>
        <v>32</v>
      </c>
      <c r="D738" s="192" t="str">
        <f>IFERROR(VLOOKUP(C738,'2 出納簿(入力用)'!$C$5:$L$304,7,FALSE),"")</f>
        <v/>
      </c>
      <c r="E738" s="192" t="str">
        <f t="shared" si="75"/>
        <v/>
      </c>
      <c r="F738" s="193" t="str">
        <f t="shared" si="76"/>
        <v/>
      </c>
      <c r="G738" s="194" t="str">
        <f t="shared" si="77"/>
        <v/>
      </c>
    </row>
    <row r="739" spans="2:7" x14ac:dyDescent="0.4">
      <c r="B739" s="64">
        <v>33</v>
      </c>
      <c r="C739" s="171" t="str">
        <f t="shared" ref="C739:C770" si="78">CONCATENATE(B739,$N$4)</f>
        <v>33</v>
      </c>
      <c r="D739" s="192" t="str">
        <f>IFERROR(VLOOKUP(C739,'2 出納簿(入力用)'!$C$5:$L$304,7,FALSE),"")</f>
        <v/>
      </c>
      <c r="E739" s="192" t="str">
        <f t="shared" si="75"/>
        <v/>
      </c>
      <c r="F739" s="193" t="str">
        <f t="shared" si="76"/>
        <v/>
      </c>
      <c r="G739" s="194" t="str">
        <f t="shared" si="77"/>
        <v/>
      </c>
    </row>
    <row r="740" spans="2:7" x14ac:dyDescent="0.4">
      <c r="B740" s="64">
        <v>34</v>
      </c>
      <c r="C740" s="171" t="str">
        <f t="shared" si="78"/>
        <v>34</v>
      </c>
      <c r="D740" s="192" t="str">
        <f>IFERROR(VLOOKUP(C740,'2 出納簿(入力用)'!$C$5:$L$304,7,FALSE),"")</f>
        <v/>
      </c>
      <c r="E740" s="192" t="str">
        <f t="shared" ref="E740:E771" si="79">IFERROR(E739+D740,"")</f>
        <v/>
      </c>
      <c r="F740" s="193" t="str">
        <f t="shared" si="76"/>
        <v/>
      </c>
      <c r="G740" s="194" t="str">
        <f t="shared" si="77"/>
        <v/>
      </c>
    </row>
    <row r="741" spans="2:7" x14ac:dyDescent="0.4">
      <c r="B741" s="64">
        <v>35</v>
      </c>
      <c r="C741" s="171" t="str">
        <f t="shared" si="78"/>
        <v>35</v>
      </c>
      <c r="D741" s="192" t="str">
        <f>IFERROR(VLOOKUP(C741,'2 出納簿(入力用)'!$C$5:$L$304,7,FALSE),"")</f>
        <v/>
      </c>
      <c r="E741" s="192" t="str">
        <f t="shared" si="79"/>
        <v/>
      </c>
      <c r="F741" s="193" t="str">
        <f t="shared" si="76"/>
        <v/>
      </c>
      <c r="G741" s="194" t="str">
        <f t="shared" si="77"/>
        <v/>
      </c>
    </row>
    <row r="742" spans="2:7" x14ac:dyDescent="0.4">
      <c r="B742" s="64">
        <v>36</v>
      </c>
      <c r="C742" s="171" t="str">
        <f t="shared" si="78"/>
        <v>36</v>
      </c>
      <c r="D742" s="192" t="str">
        <f>IFERROR(VLOOKUP(C742,'2 出納簿(入力用)'!$C$5:$L$304,7,FALSE),"")</f>
        <v/>
      </c>
      <c r="E742" s="192" t="str">
        <f t="shared" si="79"/>
        <v/>
      </c>
      <c r="F742" s="193" t="str">
        <f t="shared" si="76"/>
        <v/>
      </c>
      <c r="G742" s="194" t="str">
        <f t="shared" si="77"/>
        <v/>
      </c>
    </row>
    <row r="743" spans="2:7" x14ac:dyDescent="0.4">
      <c r="B743" s="64">
        <v>37</v>
      </c>
      <c r="C743" s="171" t="str">
        <f t="shared" si="78"/>
        <v>37</v>
      </c>
      <c r="D743" s="192" t="str">
        <f>IFERROR(VLOOKUP(C743,'2 出納簿(入力用)'!$C$5:$L$304,7,FALSE),"")</f>
        <v/>
      </c>
      <c r="E743" s="192" t="str">
        <f t="shared" si="79"/>
        <v/>
      </c>
      <c r="F743" s="193" t="str">
        <f t="shared" si="76"/>
        <v/>
      </c>
      <c r="G743" s="194" t="str">
        <f t="shared" si="77"/>
        <v/>
      </c>
    </row>
    <row r="744" spans="2:7" x14ac:dyDescent="0.4">
      <c r="B744" s="64">
        <v>38</v>
      </c>
      <c r="C744" s="171" t="str">
        <f t="shared" si="78"/>
        <v>38</v>
      </c>
      <c r="D744" s="192" t="str">
        <f>IFERROR(VLOOKUP(C744,'2 出納簿(入力用)'!$C$5:$L$304,7,FALSE),"")</f>
        <v/>
      </c>
      <c r="E744" s="192" t="str">
        <f t="shared" si="79"/>
        <v/>
      </c>
      <c r="F744" s="193" t="str">
        <f t="shared" si="76"/>
        <v/>
      </c>
      <c r="G744" s="194" t="str">
        <f t="shared" si="77"/>
        <v/>
      </c>
    </row>
    <row r="745" spans="2:7" x14ac:dyDescent="0.4">
      <c r="B745" s="64">
        <v>39</v>
      </c>
      <c r="C745" s="171" t="str">
        <f t="shared" si="78"/>
        <v>39</v>
      </c>
      <c r="D745" s="192" t="str">
        <f>IFERROR(VLOOKUP(C745,'2 出納簿(入力用)'!$C$5:$L$304,7,FALSE),"")</f>
        <v/>
      </c>
      <c r="E745" s="192" t="str">
        <f t="shared" si="79"/>
        <v/>
      </c>
      <c r="F745" s="193" t="str">
        <f t="shared" si="76"/>
        <v/>
      </c>
      <c r="G745" s="194" t="str">
        <f t="shared" si="77"/>
        <v/>
      </c>
    </row>
    <row r="746" spans="2:7" x14ac:dyDescent="0.4">
      <c r="B746" s="64">
        <v>40</v>
      </c>
      <c r="C746" s="171" t="str">
        <f t="shared" si="78"/>
        <v>40</v>
      </c>
      <c r="D746" s="192" t="str">
        <f>IFERROR(VLOOKUP(C746,'2 出納簿(入力用)'!$C$5:$L$304,7,FALSE),"")</f>
        <v/>
      </c>
      <c r="E746" s="192" t="str">
        <f t="shared" si="79"/>
        <v/>
      </c>
      <c r="F746" s="193" t="str">
        <f t="shared" si="76"/>
        <v/>
      </c>
      <c r="G746" s="194" t="str">
        <f t="shared" si="77"/>
        <v/>
      </c>
    </row>
    <row r="747" spans="2:7" x14ac:dyDescent="0.4">
      <c r="B747" s="64">
        <v>41</v>
      </c>
      <c r="C747" s="171" t="str">
        <f t="shared" si="78"/>
        <v>41</v>
      </c>
      <c r="D747" s="192" t="str">
        <f>IFERROR(VLOOKUP(C747,'2 出納簿(入力用)'!$C$5:$L$304,7,FALSE),"")</f>
        <v/>
      </c>
      <c r="E747" s="192" t="str">
        <f t="shared" si="79"/>
        <v/>
      </c>
      <c r="F747" s="193" t="str">
        <f t="shared" si="76"/>
        <v/>
      </c>
      <c r="G747" s="194" t="str">
        <f t="shared" si="77"/>
        <v/>
      </c>
    </row>
    <row r="748" spans="2:7" x14ac:dyDescent="0.4">
      <c r="B748" s="64">
        <v>42</v>
      </c>
      <c r="C748" s="171" t="str">
        <f t="shared" si="78"/>
        <v>42</v>
      </c>
      <c r="D748" s="192" t="str">
        <f>IFERROR(VLOOKUP(C748,'2 出納簿(入力用)'!$C$5:$L$304,7,FALSE),"")</f>
        <v/>
      </c>
      <c r="E748" s="192" t="str">
        <f t="shared" si="79"/>
        <v/>
      </c>
      <c r="F748" s="193" t="str">
        <f t="shared" si="76"/>
        <v/>
      </c>
      <c r="G748" s="194" t="str">
        <f t="shared" si="77"/>
        <v/>
      </c>
    </row>
    <row r="749" spans="2:7" x14ac:dyDescent="0.4">
      <c r="B749" s="64">
        <v>43</v>
      </c>
      <c r="C749" s="171" t="str">
        <f t="shared" si="78"/>
        <v>43</v>
      </c>
      <c r="D749" s="192" t="str">
        <f>IFERROR(VLOOKUP(C749,'2 出納簿(入力用)'!$C$5:$L$304,7,FALSE),"")</f>
        <v/>
      </c>
      <c r="E749" s="192" t="str">
        <f t="shared" si="79"/>
        <v/>
      </c>
      <c r="F749" s="193" t="str">
        <f t="shared" si="76"/>
        <v/>
      </c>
      <c r="G749" s="194" t="str">
        <f t="shared" si="77"/>
        <v/>
      </c>
    </row>
    <row r="750" spans="2:7" x14ac:dyDescent="0.4">
      <c r="B750" s="64">
        <v>44</v>
      </c>
      <c r="C750" s="171" t="str">
        <f t="shared" si="78"/>
        <v>44</v>
      </c>
      <c r="D750" s="192" t="str">
        <f>IFERROR(VLOOKUP(C750,'2 出納簿(入力用)'!$C$5:$L$304,7,FALSE),"")</f>
        <v/>
      </c>
      <c r="E750" s="192" t="str">
        <f t="shared" si="79"/>
        <v/>
      </c>
      <c r="F750" s="193" t="str">
        <f t="shared" si="76"/>
        <v/>
      </c>
      <c r="G750" s="194" t="str">
        <f t="shared" si="77"/>
        <v/>
      </c>
    </row>
    <row r="751" spans="2:7" x14ac:dyDescent="0.4">
      <c r="B751" s="64">
        <v>45</v>
      </c>
      <c r="C751" s="171" t="str">
        <f t="shared" si="78"/>
        <v>45</v>
      </c>
      <c r="D751" s="192" t="str">
        <f>IFERROR(VLOOKUP(C751,'2 出納簿(入力用)'!$C$5:$L$304,7,FALSE),"")</f>
        <v/>
      </c>
      <c r="E751" s="192" t="str">
        <f t="shared" si="79"/>
        <v/>
      </c>
      <c r="F751" s="193" t="str">
        <f t="shared" si="76"/>
        <v/>
      </c>
      <c r="G751" s="194" t="str">
        <f t="shared" si="77"/>
        <v/>
      </c>
    </row>
    <row r="752" spans="2:7" x14ac:dyDescent="0.4">
      <c r="B752" s="64">
        <v>46</v>
      </c>
      <c r="C752" s="171" t="str">
        <f t="shared" si="78"/>
        <v>46</v>
      </c>
      <c r="D752" s="192" t="str">
        <f>IFERROR(VLOOKUP(C752,'2 出納簿(入力用)'!$C$5:$L$304,7,FALSE),"")</f>
        <v/>
      </c>
      <c r="E752" s="192" t="str">
        <f t="shared" si="79"/>
        <v/>
      </c>
      <c r="F752" s="193" t="str">
        <f t="shared" si="76"/>
        <v/>
      </c>
      <c r="G752" s="194" t="str">
        <f t="shared" si="77"/>
        <v/>
      </c>
    </row>
    <row r="753" spans="2:7" x14ac:dyDescent="0.4">
      <c r="B753" s="64">
        <v>47</v>
      </c>
      <c r="C753" s="171" t="str">
        <f t="shared" si="78"/>
        <v>47</v>
      </c>
      <c r="D753" s="192" t="str">
        <f>IFERROR(VLOOKUP(C753,'2 出納簿(入力用)'!$C$5:$L$304,7,FALSE),"")</f>
        <v/>
      </c>
      <c r="E753" s="192" t="str">
        <f t="shared" si="79"/>
        <v/>
      </c>
      <c r="F753" s="193" t="str">
        <f t="shared" si="76"/>
        <v/>
      </c>
      <c r="G753" s="194" t="str">
        <f t="shared" si="77"/>
        <v/>
      </c>
    </row>
    <row r="754" spans="2:7" x14ac:dyDescent="0.4">
      <c r="B754" s="64">
        <v>48</v>
      </c>
      <c r="C754" s="171" t="str">
        <f t="shared" si="78"/>
        <v>48</v>
      </c>
      <c r="D754" s="192" t="str">
        <f>IFERROR(VLOOKUP(C754,'2 出納簿(入力用)'!$C$5:$L$304,7,FALSE),"")</f>
        <v/>
      </c>
      <c r="E754" s="192" t="str">
        <f t="shared" si="79"/>
        <v/>
      </c>
      <c r="F754" s="193" t="str">
        <f t="shared" si="76"/>
        <v/>
      </c>
      <c r="G754" s="194" t="str">
        <f t="shared" si="77"/>
        <v/>
      </c>
    </row>
    <row r="755" spans="2:7" x14ac:dyDescent="0.4">
      <c r="B755" s="64">
        <v>49</v>
      </c>
      <c r="C755" s="171" t="str">
        <f t="shared" si="78"/>
        <v>49</v>
      </c>
      <c r="D755" s="192" t="str">
        <f>IFERROR(VLOOKUP(C755,'2 出納簿(入力用)'!$C$5:$L$304,7,FALSE),"")</f>
        <v/>
      </c>
      <c r="E755" s="192" t="str">
        <f t="shared" si="79"/>
        <v/>
      </c>
      <c r="F755" s="193" t="str">
        <f t="shared" si="76"/>
        <v/>
      </c>
      <c r="G755" s="194" t="str">
        <f t="shared" si="77"/>
        <v/>
      </c>
    </row>
    <row r="756" spans="2:7" x14ac:dyDescent="0.4">
      <c r="B756" s="64">
        <v>50</v>
      </c>
      <c r="C756" s="171" t="str">
        <f t="shared" si="78"/>
        <v>50</v>
      </c>
      <c r="D756" s="192" t="str">
        <f>IFERROR(VLOOKUP(C756,'2 出納簿(入力用)'!$C$5:$L$304,7,FALSE),"")</f>
        <v/>
      </c>
      <c r="E756" s="192" t="str">
        <f t="shared" si="79"/>
        <v/>
      </c>
      <c r="F756" s="193" t="str">
        <f t="shared" si="76"/>
        <v/>
      </c>
      <c r="G756" s="194" t="str">
        <f t="shared" si="77"/>
        <v/>
      </c>
    </row>
    <row r="757" spans="2:7" x14ac:dyDescent="0.4">
      <c r="B757" s="64">
        <v>51</v>
      </c>
      <c r="C757" s="171" t="str">
        <f t="shared" si="78"/>
        <v>51</v>
      </c>
      <c r="D757" s="192" t="str">
        <f>IFERROR(VLOOKUP(C757,'2 出納簿(入力用)'!$C$5:$L$304,7,FALSE),"")</f>
        <v/>
      </c>
      <c r="E757" s="192" t="str">
        <f t="shared" si="79"/>
        <v/>
      </c>
      <c r="F757" s="193" t="str">
        <f t="shared" si="76"/>
        <v/>
      </c>
      <c r="G757" s="194" t="str">
        <f t="shared" si="77"/>
        <v/>
      </c>
    </row>
    <row r="758" spans="2:7" x14ac:dyDescent="0.4">
      <c r="B758" s="64">
        <v>52</v>
      </c>
      <c r="C758" s="171" t="str">
        <f t="shared" si="78"/>
        <v>52</v>
      </c>
      <c r="D758" s="192" t="str">
        <f>IFERROR(VLOOKUP(C758,'2 出納簿(入力用)'!$C$5:$L$304,7,FALSE),"")</f>
        <v/>
      </c>
      <c r="E758" s="192" t="str">
        <f t="shared" si="79"/>
        <v/>
      </c>
      <c r="F758" s="193" t="str">
        <f t="shared" si="76"/>
        <v/>
      </c>
      <c r="G758" s="194" t="str">
        <f t="shared" si="77"/>
        <v/>
      </c>
    </row>
    <row r="759" spans="2:7" x14ac:dyDescent="0.4">
      <c r="B759" s="64">
        <v>53</v>
      </c>
      <c r="C759" s="171" t="str">
        <f t="shared" si="78"/>
        <v>53</v>
      </c>
      <c r="D759" s="192" t="str">
        <f>IFERROR(VLOOKUP(C759,'2 出納簿(入力用)'!$C$5:$L$304,7,FALSE),"")</f>
        <v/>
      </c>
      <c r="E759" s="192" t="str">
        <f t="shared" si="79"/>
        <v/>
      </c>
      <c r="F759" s="193" t="str">
        <f t="shared" si="76"/>
        <v/>
      </c>
      <c r="G759" s="194" t="str">
        <f t="shared" si="77"/>
        <v/>
      </c>
    </row>
    <row r="760" spans="2:7" x14ac:dyDescent="0.4">
      <c r="B760" s="64">
        <v>54</v>
      </c>
      <c r="C760" s="171" t="str">
        <f t="shared" si="78"/>
        <v>54</v>
      </c>
      <c r="D760" s="192" t="str">
        <f>IFERROR(VLOOKUP(C760,'2 出納簿(入力用)'!$C$5:$L$304,7,FALSE),"")</f>
        <v/>
      </c>
      <c r="E760" s="192" t="str">
        <f t="shared" si="79"/>
        <v/>
      </c>
      <c r="F760" s="193" t="str">
        <f t="shared" si="76"/>
        <v/>
      </c>
      <c r="G760" s="194" t="str">
        <f t="shared" si="77"/>
        <v/>
      </c>
    </row>
    <row r="761" spans="2:7" x14ac:dyDescent="0.4">
      <c r="B761" s="64">
        <v>55</v>
      </c>
      <c r="C761" s="171" t="str">
        <f t="shared" si="78"/>
        <v>55</v>
      </c>
      <c r="D761" s="192" t="str">
        <f>IFERROR(VLOOKUP(C761,'2 出納簿(入力用)'!$C$5:$L$304,7,FALSE),"")</f>
        <v/>
      </c>
      <c r="E761" s="192" t="str">
        <f t="shared" si="79"/>
        <v/>
      </c>
      <c r="F761" s="193" t="str">
        <f t="shared" si="76"/>
        <v/>
      </c>
      <c r="G761" s="194" t="str">
        <f t="shared" si="77"/>
        <v/>
      </c>
    </row>
    <row r="762" spans="2:7" x14ac:dyDescent="0.4">
      <c r="B762" s="64">
        <v>56</v>
      </c>
      <c r="C762" s="171" t="str">
        <f t="shared" si="78"/>
        <v>56</v>
      </c>
      <c r="D762" s="192" t="str">
        <f>IFERROR(VLOOKUP(C762,'2 出納簿(入力用)'!$C$5:$L$304,7,FALSE),"")</f>
        <v/>
      </c>
      <c r="E762" s="192" t="str">
        <f t="shared" si="79"/>
        <v/>
      </c>
      <c r="F762" s="193" t="str">
        <f t="shared" si="76"/>
        <v/>
      </c>
      <c r="G762" s="194" t="str">
        <f t="shared" si="77"/>
        <v/>
      </c>
    </row>
    <row r="763" spans="2:7" x14ac:dyDescent="0.4">
      <c r="B763" s="64">
        <v>57</v>
      </c>
      <c r="C763" s="171" t="str">
        <f t="shared" si="78"/>
        <v>57</v>
      </c>
      <c r="D763" s="192" t="str">
        <f>IFERROR(VLOOKUP(C763,'2 出納簿(入力用)'!$C$5:$L$304,7,FALSE),"")</f>
        <v/>
      </c>
      <c r="E763" s="192" t="str">
        <f t="shared" si="79"/>
        <v/>
      </c>
      <c r="F763" s="193" t="str">
        <f t="shared" si="76"/>
        <v/>
      </c>
      <c r="G763" s="194" t="str">
        <f t="shared" si="77"/>
        <v/>
      </c>
    </row>
    <row r="764" spans="2:7" x14ac:dyDescent="0.4">
      <c r="B764" s="64">
        <v>58</v>
      </c>
      <c r="C764" s="171" t="str">
        <f t="shared" si="78"/>
        <v>58</v>
      </c>
      <c r="D764" s="192" t="str">
        <f>IFERROR(VLOOKUP(C764,'2 出納簿(入力用)'!$C$5:$L$304,7,FALSE),"")</f>
        <v/>
      </c>
      <c r="E764" s="192" t="str">
        <f t="shared" si="79"/>
        <v/>
      </c>
      <c r="F764" s="193" t="str">
        <f t="shared" si="76"/>
        <v/>
      </c>
      <c r="G764" s="194" t="str">
        <f t="shared" si="77"/>
        <v/>
      </c>
    </row>
    <row r="765" spans="2:7" x14ac:dyDescent="0.4">
      <c r="B765" s="64">
        <v>59</v>
      </c>
      <c r="C765" s="171" t="str">
        <f t="shared" si="78"/>
        <v>59</v>
      </c>
      <c r="D765" s="192" t="str">
        <f>IFERROR(VLOOKUP(C765,'2 出納簿(入力用)'!$C$5:$L$304,7,FALSE),"")</f>
        <v/>
      </c>
      <c r="E765" s="192" t="str">
        <f t="shared" si="79"/>
        <v/>
      </c>
      <c r="F765" s="193" t="str">
        <f t="shared" si="76"/>
        <v/>
      </c>
      <c r="G765" s="194" t="str">
        <f t="shared" si="77"/>
        <v/>
      </c>
    </row>
    <row r="766" spans="2:7" x14ac:dyDescent="0.4">
      <c r="B766" s="64">
        <v>60</v>
      </c>
      <c r="C766" s="171" t="str">
        <f t="shared" si="78"/>
        <v>60</v>
      </c>
      <c r="D766" s="192" t="str">
        <f>IFERROR(VLOOKUP(C766,'2 出納簿(入力用)'!$C$5:$L$304,7,FALSE),"")</f>
        <v/>
      </c>
      <c r="E766" s="192" t="str">
        <f t="shared" si="79"/>
        <v/>
      </c>
      <c r="F766" s="193" t="str">
        <f t="shared" si="76"/>
        <v/>
      </c>
      <c r="G766" s="194" t="str">
        <f t="shared" si="77"/>
        <v/>
      </c>
    </row>
    <row r="767" spans="2:7" x14ac:dyDescent="0.4">
      <c r="B767" s="64">
        <v>61</v>
      </c>
      <c r="C767" s="171" t="str">
        <f t="shared" si="78"/>
        <v>61</v>
      </c>
      <c r="D767" s="192" t="str">
        <f>IFERROR(VLOOKUP(C767,'2 出納簿(入力用)'!$C$5:$L$304,7,FALSE),"")</f>
        <v/>
      </c>
      <c r="E767" s="192" t="str">
        <f t="shared" si="79"/>
        <v/>
      </c>
      <c r="F767" s="193" t="str">
        <f t="shared" si="76"/>
        <v/>
      </c>
      <c r="G767" s="194" t="str">
        <f t="shared" si="77"/>
        <v/>
      </c>
    </row>
    <row r="768" spans="2:7" x14ac:dyDescent="0.4">
      <c r="B768" s="64">
        <v>62</v>
      </c>
      <c r="C768" s="171" t="str">
        <f t="shared" si="78"/>
        <v>62</v>
      </c>
      <c r="D768" s="192" t="str">
        <f>IFERROR(VLOOKUP(C768,'2 出納簿(入力用)'!$C$5:$L$304,7,FALSE),"")</f>
        <v/>
      </c>
      <c r="E768" s="192" t="str">
        <f t="shared" si="79"/>
        <v/>
      </c>
      <c r="F768" s="193" t="str">
        <f t="shared" si="76"/>
        <v/>
      </c>
      <c r="G768" s="194" t="str">
        <f t="shared" si="77"/>
        <v/>
      </c>
    </row>
    <row r="769" spans="2:7" x14ac:dyDescent="0.4">
      <c r="B769" s="64">
        <v>63</v>
      </c>
      <c r="C769" s="171" t="str">
        <f t="shared" si="78"/>
        <v>63</v>
      </c>
      <c r="D769" s="192" t="str">
        <f>IFERROR(VLOOKUP(C769,'2 出納簿(入力用)'!$C$5:$L$304,7,FALSE),"")</f>
        <v/>
      </c>
      <c r="E769" s="192" t="str">
        <f t="shared" si="79"/>
        <v/>
      </c>
      <c r="F769" s="193" t="str">
        <f t="shared" si="76"/>
        <v/>
      </c>
      <c r="G769" s="194" t="str">
        <f t="shared" si="77"/>
        <v/>
      </c>
    </row>
    <row r="770" spans="2:7" x14ac:dyDescent="0.4">
      <c r="B770" s="64">
        <v>64</v>
      </c>
      <c r="C770" s="171" t="str">
        <f t="shared" si="78"/>
        <v>64</v>
      </c>
      <c r="D770" s="192" t="str">
        <f>IFERROR(VLOOKUP(C770,'2 出納簿(入力用)'!$C$5:$L$304,7,FALSE),"")</f>
        <v/>
      </c>
      <c r="E770" s="192" t="str">
        <f t="shared" si="79"/>
        <v/>
      </c>
      <c r="F770" s="193" t="str">
        <f t="shared" si="76"/>
        <v/>
      </c>
      <c r="G770" s="194" t="str">
        <f t="shared" si="77"/>
        <v/>
      </c>
    </row>
    <row r="771" spans="2:7" x14ac:dyDescent="0.4">
      <c r="B771" s="64">
        <v>65</v>
      </c>
      <c r="C771" s="171" t="str">
        <f t="shared" ref="C771:C802" si="80">CONCATENATE(B771,$N$4)</f>
        <v>65</v>
      </c>
      <c r="D771" s="192" t="str">
        <f>IFERROR(VLOOKUP(C771,'2 出納簿(入力用)'!$C$5:$L$304,7,FALSE),"")</f>
        <v/>
      </c>
      <c r="E771" s="192" t="str">
        <f t="shared" si="79"/>
        <v/>
      </c>
      <c r="F771" s="193" t="str">
        <f t="shared" si="76"/>
        <v/>
      </c>
      <c r="G771" s="194" t="str">
        <f t="shared" si="77"/>
        <v/>
      </c>
    </row>
    <row r="772" spans="2:7" x14ac:dyDescent="0.4">
      <c r="B772" s="64">
        <v>66</v>
      </c>
      <c r="C772" s="171" t="str">
        <f t="shared" si="80"/>
        <v>66</v>
      </c>
      <c r="D772" s="192" t="str">
        <f>IFERROR(VLOOKUP(C772,'2 出納簿(入力用)'!$C$5:$L$304,7,FALSE),"")</f>
        <v/>
      </c>
      <c r="E772" s="192" t="str">
        <f t="shared" ref="E772:E803" si="81">IFERROR(E771+D772,"")</f>
        <v/>
      </c>
      <c r="F772" s="193" t="str">
        <f t="shared" ref="F772:F806" si="82">IFERROR(IF(E772/$N$5&gt;1,"×",IF(E772/$N$5&gt;=0.8,"△","")),"")</f>
        <v/>
      </c>
      <c r="G772" s="194" t="str">
        <f t="shared" ref="G772:G806" si="83">IFERROR(IF(E772/$N$5&gt;1,$N$4&amp;"が予算額を超えました",IF(E772/$N$5&gt;=0.8,$N$4&amp;"の執行率が8割を超えました","")),"")</f>
        <v/>
      </c>
    </row>
    <row r="773" spans="2:7" x14ac:dyDescent="0.4">
      <c r="B773" s="64">
        <v>67</v>
      </c>
      <c r="C773" s="171" t="str">
        <f t="shared" si="80"/>
        <v>67</v>
      </c>
      <c r="D773" s="192" t="str">
        <f>IFERROR(VLOOKUP(C773,'2 出納簿(入力用)'!$C$5:$L$304,7,FALSE),"")</f>
        <v/>
      </c>
      <c r="E773" s="192" t="str">
        <f t="shared" si="81"/>
        <v/>
      </c>
      <c r="F773" s="193" t="str">
        <f t="shared" si="82"/>
        <v/>
      </c>
      <c r="G773" s="194" t="str">
        <f t="shared" si="83"/>
        <v/>
      </c>
    </row>
    <row r="774" spans="2:7" x14ac:dyDescent="0.4">
      <c r="B774" s="64">
        <v>68</v>
      </c>
      <c r="C774" s="171" t="str">
        <f t="shared" si="80"/>
        <v>68</v>
      </c>
      <c r="D774" s="192" t="str">
        <f>IFERROR(VLOOKUP(C774,'2 出納簿(入力用)'!$C$5:$L$304,7,FALSE),"")</f>
        <v/>
      </c>
      <c r="E774" s="192" t="str">
        <f t="shared" si="81"/>
        <v/>
      </c>
      <c r="F774" s="193" t="str">
        <f t="shared" si="82"/>
        <v/>
      </c>
      <c r="G774" s="194" t="str">
        <f t="shared" si="83"/>
        <v/>
      </c>
    </row>
    <row r="775" spans="2:7" x14ac:dyDescent="0.4">
      <c r="B775" s="64">
        <v>69</v>
      </c>
      <c r="C775" s="171" t="str">
        <f t="shared" si="80"/>
        <v>69</v>
      </c>
      <c r="D775" s="192" t="str">
        <f>IFERROR(VLOOKUP(C775,'2 出納簿(入力用)'!$C$5:$L$304,7,FALSE),"")</f>
        <v/>
      </c>
      <c r="E775" s="192" t="str">
        <f t="shared" si="81"/>
        <v/>
      </c>
      <c r="F775" s="193" t="str">
        <f t="shared" si="82"/>
        <v/>
      </c>
      <c r="G775" s="194" t="str">
        <f t="shared" si="83"/>
        <v/>
      </c>
    </row>
    <row r="776" spans="2:7" x14ac:dyDescent="0.4">
      <c r="B776" s="64">
        <v>70</v>
      </c>
      <c r="C776" s="171" t="str">
        <f t="shared" si="80"/>
        <v>70</v>
      </c>
      <c r="D776" s="192" t="str">
        <f>IFERROR(VLOOKUP(C776,'2 出納簿(入力用)'!$C$5:$L$304,7,FALSE),"")</f>
        <v/>
      </c>
      <c r="E776" s="192" t="str">
        <f t="shared" si="81"/>
        <v/>
      </c>
      <c r="F776" s="193" t="str">
        <f t="shared" si="82"/>
        <v/>
      </c>
      <c r="G776" s="194" t="str">
        <f t="shared" si="83"/>
        <v/>
      </c>
    </row>
    <row r="777" spans="2:7" x14ac:dyDescent="0.4">
      <c r="B777" s="64">
        <v>71</v>
      </c>
      <c r="C777" s="171" t="str">
        <f t="shared" si="80"/>
        <v>71</v>
      </c>
      <c r="D777" s="192" t="str">
        <f>IFERROR(VLOOKUP(C777,'2 出納簿(入力用)'!$C$5:$L$304,7,FALSE),"")</f>
        <v/>
      </c>
      <c r="E777" s="192" t="str">
        <f t="shared" si="81"/>
        <v/>
      </c>
      <c r="F777" s="193" t="str">
        <f t="shared" si="82"/>
        <v/>
      </c>
      <c r="G777" s="194" t="str">
        <f t="shared" si="83"/>
        <v/>
      </c>
    </row>
    <row r="778" spans="2:7" x14ac:dyDescent="0.4">
      <c r="B778" s="64">
        <v>72</v>
      </c>
      <c r="C778" s="171" t="str">
        <f t="shared" si="80"/>
        <v>72</v>
      </c>
      <c r="D778" s="192" t="str">
        <f>IFERROR(VLOOKUP(C778,'2 出納簿(入力用)'!$C$5:$L$304,7,FALSE),"")</f>
        <v/>
      </c>
      <c r="E778" s="192" t="str">
        <f t="shared" si="81"/>
        <v/>
      </c>
      <c r="F778" s="193" t="str">
        <f t="shared" si="82"/>
        <v/>
      </c>
      <c r="G778" s="194" t="str">
        <f t="shared" si="83"/>
        <v/>
      </c>
    </row>
    <row r="779" spans="2:7" x14ac:dyDescent="0.4">
      <c r="B779" s="64">
        <v>73</v>
      </c>
      <c r="C779" s="171" t="str">
        <f t="shared" si="80"/>
        <v>73</v>
      </c>
      <c r="D779" s="192" t="str">
        <f>IFERROR(VLOOKUP(C779,'2 出納簿(入力用)'!$C$5:$L$304,7,FALSE),"")</f>
        <v/>
      </c>
      <c r="E779" s="192" t="str">
        <f t="shared" si="81"/>
        <v/>
      </c>
      <c r="F779" s="193" t="str">
        <f t="shared" si="82"/>
        <v/>
      </c>
      <c r="G779" s="194" t="str">
        <f t="shared" si="83"/>
        <v/>
      </c>
    </row>
    <row r="780" spans="2:7" x14ac:dyDescent="0.4">
      <c r="B780" s="64">
        <v>74</v>
      </c>
      <c r="C780" s="171" t="str">
        <f t="shared" si="80"/>
        <v>74</v>
      </c>
      <c r="D780" s="192" t="str">
        <f>IFERROR(VLOOKUP(C780,'2 出納簿(入力用)'!$C$5:$L$304,7,FALSE),"")</f>
        <v/>
      </c>
      <c r="E780" s="192" t="str">
        <f t="shared" si="81"/>
        <v/>
      </c>
      <c r="F780" s="193" t="str">
        <f t="shared" si="82"/>
        <v/>
      </c>
      <c r="G780" s="194" t="str">
        <f t="shared" si="83"/>
        <v/>
      </c>
    </row>
    <row r="781" spans="2:7" x14ac:dyDescent="0.4">
      <c r="B781" s="64">
        <v>75</v>
      </c>
      <c r="C781" s="171" t="str">
        <f t="shared" si="80"/>
        <v>75</v>
      </c>
      <c r="D781" s="192" t="str">
        <f>IFERROR(VLOOKUP(C781,'2 出納簿(入力用)'!$C$5:$L$304,7,FALSE),"")</f>
        <v/>
      </c>
      <c r="E781" s="192" t="str">
        <f t="shared" si="81"/>
        <v/>
      </c>
      <c r="F781" s="193" t="str">
        <f t="shared" si="82"/>
        <v/>
      </c>
      <c r="G781" s="194" t="str">
        <f t="shared" si="83"/>
        <v/>
      </c>
    </row>
    <row r="782" spans="2:7" x14ac:dyDescent="0.4">
      <c r="B782" s="64">
        <v>76</v>
      </c>
      <c r="C782" s="171" t="str">
        <f t="shared" si="80"/>
        <v>76</v>
      </c>
      <c r="D782" s="192" t="str">
        <f>IFERROR(VLOOKUP(C782,'2 出納簿(入力用)'!$C$5:$L$304,7,FALSE),"")</f>
        <v/>
      </c>
      <c r="E782" s="192" t="str">
        <f t="shared" si="81"/>
        <v/>
      </c>
      <c r="F782" s="193" t="str">
        <f t="shared" si="82"/>
        <v/>
      </c>
      <c r="G782" s="194" t="str">
        <f t="shared" si="83"/>
        <v/>
      </c>
    </row>
    <row r="783" spans="2:7" x14ac:dyDescent="0.4">
      <c r="B783" s="64">
        <v>77</v>
      </c>
      <c r="C783" s="171" t="str">
        <f t="shared" si="80"/>
        <v>77</v>
      </c>
      <c r="D783" s="192" t="str">
        <f>IFERROR(VLOOKUP(C783,'2 出納簿(入力用)'!$C$5:$L$304,7,FALSE),"")</f>
        <v/>
      </c>
      <c r="E783" s="192" t="str">
        <f t="shared" si="81"/>
        <v/>
      </c>
      <c r="F783" s="193" t="str">
        <f t="shared" si="82"/>
        <v/>
      </c>
      <c r="G783" s="194" t="str">
        <f t="shared" si="83"/>
        <v/>
      </c>
    </row>
    <row r="784" spans="2:7" x14ac:dyDescent="0.4">
      <c r="B784" s="64">
        <v>78</v>
      </c>
      <c r="C784" s="171" t="str">
        <f t="shared" si="80"/>
        <v>78</v>
      </c>
      <c r="D784" s="192" t="str">
        <f>IFERROR(VLOOKUP(C784,'2 出納簿(入力用)'!$C$5:$L$304,7,FALSE),"")</f>
        <v/>
      </c>
      <c r="E784" s="192" t="str">
        <f t="shared" si="81"/>
        <v/>
      </c>
      <c r="F784" s="193" t="str">
        <f t="shared" si="82"/>
        <v/>
      </c>
      <c r="G784" s="194" t="str">
        <f t="shared" si="83"/>
        <v/>
      </c>
    </row>
    <row r="785" spans="2:7" x14ac:dyDescent="0.4">
      <c r="B785" s="64">
        <v>79</v>
      </c>
      <c r="C785" s="171" t="str">
        <f t="shared" si="80"/>
        <v>79</v>
      </c>
      <c r="D785" s="192" t="str">
        <f>IFERROR(VLOOKUP(C785,'2 出納簿(入力用)'!$C$5:$L$304,7,FALSE),"")</f>
        <v/>
      </c>
      <c r="E785" s="192" t="str">
        <f t="shared" si="81"/>
        <v/>
      </c>
      <c r="F785" s="193" t="str">
        <f t="shared" si="82"/>
        <v/>
      </c>
      <c r="G785" s="194" t="str">
        <f t="shared" si="83"/>
        <v/>
      </c>
    </row>
    <row r="786" spans="2:7" x14ac:dyDescent="0.4">
      <c r="B786" s="64">
        <v>80</v>
      </c>
      <c r="C786" s="171" t="str">
        <f t="shared" si="80"/>
        <v>80</v>
      </c>
      <c r="D786" s="192" t="str">
        <f>IFERROR(VLOOKUP(C786,'2 出納簿(入力用)'!$C$5:$L$304,7,FALSE),"")</f>
        <v/>
      </c>
      <c r="E786" s="192" t="str">
        <f t="shared" si="81"/>
        <v/>
      </c>
      <c r="F786" s="193" t="str">
        <f t="shared" si="82"/>
        <v/>
      </c>
      <c r="G786" s="194" t="str">
        <f t="shared" si="83"/>
        <v/>
      </c>
    </row>
    <row r="787" spans="2:7" x14ac:dyDescent="0.4">
      <c r="B787" s="64">
        <v>81</v>
      </c>
      <c r="C787" s="171" t="str">
        <f t="shared" si="80"/>
        <v>81</v>
      </c>
      <c r="D787" s="192" t="str">
        <f>IFERROR(VLOOKUP(C787,'2 出納簿(入力用)'!$C$5:$L$304,7,FALSE),"")</f>
        <v/>
      </c>
      <c r="E787" s="192" t="str">
        <f t="shared" si="81"/>
        <v/>
      </c>
      <c r="F787" s="193" t="str">
        <f t="shared" si="82"/>
        <v/>
      </c>
      <c r="G787" s="194" t="str">
        <f t="shared" si="83"/>
        <v/>
      </c>
    </row>
    <row r="788" spans="2:7" x14ac:dyDescent="0.4">
      <c r="B788" s="64">
        <v>82</v>
      </c>
      <c r="C788" s="171" t="str">
        <f t="shared" si="80"/>
        <v>82</v>
      </c>
      <c r="D788" s="192" t="str">
        <f>IFERROR(VLOOKUP(C788,'2 出納簿(入力用)'!$C$5:$L$304,7,FALSE),"")</f>
        <v/>
      </c>
      <c r="E788" s="192" t="str">
        <f t="shared" si="81"/>
        <v/>
      </c>
      <c r="F788" s="193" t="str">
        <f t="shared" si="82"/>
        <v/>
      </c>
      <c r="G788" s="194" t="str">
        <f t="shared" si="83"/>
        <v/>
      </c>
    </row>
    <row r="789" spans="2:7" x14ac:dyDescent="0.4">
      <c r="B789" s="64">
        <v>83</v>
      </c>
      <c r="C789" s="171" t="str">
        <f t="shared" si="80"/>
        <v>83</v>
      </c>
      <c r="D789" s="192" t="str">
        <f>IFERROR(VLOOKUP(C789,'2 出納簿(入力用)'!$C$5:$L$304,7,FALSE),"")</f>
        <v/>
      </c>
      <c r="E789" s="192" t="str">
        <f t="shared" si="81"/>
        <v/>
      </c>
      <c r="F789" s="193" t="str">
        <f t="shared" si="82"/>
        <v/>
      </c>
      <c r="G789" s="194" t="str">
        <f t="shared" si="83"/>
        <v/>
      </c>
    </row>
    <row r="790" spans="2:7" x14ac:dyDescent="0.4">
      <c r="B790" s="64">
        <v>84</v>
      </c>
      <c r="C790" s="171" t="str">
        <f t="shared" si="80"/>
        <v>84</v>
      </c>
      <c r="D790" s="192" t="str">
        <f>IFERROR(VLOOKUP(C790,'2 出納簿(入力用)'!$C$5:$L$304,7,FALSE),"")</f>
        <v/>
      </c>
      <c r="E790" s="192" t="str">
        <f t="shared" si="81"/>
        <v/>
      </c>
      <c r="F790" s="193" t="str">
        <f t="shared" si="82"/>
        <v/>
      </c>
      <c r="G790" s="194" t="str">
        <f t="shared" si="83"/>
        <v/>
      </c>
    </row>
    <row r="791" spans="2:7" x14ac:dyDescent="0.4">
      <c r="B791" s="64">
        <v>85</v>
      </c>
      <c r="C791" s="171" t="str">
        <f t="shared" si="80"/>
        <v>85</v>
      </c>
      <c r="D791" s="192" t="str">
        <f>IFERROR(VLOOKUP(C791,'2 出納簿(入力用)'!$C$5:$L$304,7,FALSE),"")</f>
        <v/>
      </c>
      <c r="E791" s="192" t="str">
        <f t="shared" si="81"/>
        <v/>
      </c>
      <c r="F791" s="193" t="str">
        <f t="shared" si="82"/>
        <v/>
      </c>
      <c r="G791" s="194" t="str">
        <f t="shared" si="83"/>
        <v/>
      </c>
    </row>
    <row r="792" spans="2:7" x14ac:dyDescent="0.4">
      <c r="B792" s="64">
        <v>86</v>
      </c>
      <c r="C792" s="171" t="str">
        <f t="shared" si="80"/>
        <v>86</v>
      </c>
      <c r="D792" s="192" t="str">
        <f>IFERROR(VLOOKUP(C792,'2 出納簿(入力用)'!$C$5:$L$304,7,FALSE),"")</f>
        <v/>
      </c>
      <c r="E792" s="192" t="str">
        <f t="shared" si="81"/>
        <v/>
      </c>
      <c r="F792" s="193" t="str">
        <f t="shared" si="82"/>
        <v/>
      </c>
      <c r="G792" s="194" t="str">
        <f t="shared" si="83"/>
        <v/>
      </c>
    </row>
    <row r="793" spans="2:7" x14ac:dyDescent="0.4">
      <c r="B793" s="64">
        <v>87</v>
      </c>
      <c r="C793" s="171" t="str">
        <f t="shared" si="80"/>
        <v>87</v>
      </c>
      <c r="D793" s="192" t="str">
        <f>IFERROR(VLOOKUP(C793,'2 出納簿(入力用)'!$C$5:$L$304,7,FALSE),"")</f>
        <v/>
      </c>
      <c r="E793" s="192" t="str">
        <f t="shared" si="81"/>
        <v/>
      </c>
      <c r="F793" s="193" t="str">
        <f t="shared" si="82"/>
        <v/>
      </c>
      <c r="G793" s="194" t="str">
        <f t="shared" si="83"/>
        <v/>
      </c>
    </row>
    <row r="794" spans="2:7" x14ac:dyDescent="0.4">
      <c r="B794" s="64">
        <v>88</v>
      </c>
      <c r="C794" s="171" t="str">
        <f t="shared" si="80"/>
        <v>88</v>
      </c>
      <c r="D794" s="192" t="str">
        <f>IFERROR(VLOOKUP(C794,'2 出納簿(入力用)'!$C$5:$L$304,7,FALSE),"")</f>
        <v/>
      </c>
      <c r="E794" s="192" t="str">
        <f t="shared" si="81"/>
        <v/>
      </c>
      <c r="F794" s="193" t="str">
        <f t="shared" si="82"/>
        <v/>
      </c>
      <c r="G794" s="194" t="str">
        <f t="shared" si="83"/>
        <v/>
      </c>
    </row>
    <row r="795" spans="2:7" x14ac:dyDescent="0.4">
      <c r="B795" s="64">
        <v>89</v>
      </c>
      <c r="C795" s="171" t="str">
        <f t="shared" si="80"/>
        <v>89</v>
      </c>
      <c r="D795" s="192" t="str">
        <f>IFERROR(VLOOKUP(C795,'2 出納簿(入力用)'!$C$5:$L$304,7,FALSE),"")</f>
        <v/>
      </c>
      <c r="E795" s="192" t="str">
        <f t="shared" si="81"/>
        <v/>
      </c>
      <c r="F795" s="193" t="str">
        <f t="shared" si="82"/>
        <v/>
      </c>
      <c r="G795" s="194" t="str">
        <f t="shared" si="83"/>
        <v/>
      </c>
    </row>
    <row r="796" spans="2:7" x14ac:dyDescent="0.4">
      <c r="B796" s="64">
        <v>90</v>
      </c>
      <c r="C796" s="171" t="str">
        <f t="shared" si="80"/>
        <v>90</v>
      </c>
      <c r="D796" s="192" t="str">
        <f>IFERROR(VLOOKUP(C796,'2 出納簿(入力用)'!$C$5:$L$304,7,FALSE),"")</f>
        <v/>
      </c>
      <c r="E796" s="192" t="str">
        <f t="shared" si="81"/>
        <v/>
      </c>
      <c r="F796" s="193" t="str">
        <f t="shared" si="82"/>
        <v/>
      </c>
      <c r="G796" s="194" t="str">
        <f t="shared" si="83"/>
        <v/>
      </c>
    </row>
    <row r="797" spans="2:7" x14ac:dyDescent="0.4">
      <c r="B797" s="64">
        <v>91</v>
      </c>
      <c r="C797" s="171" t="str">
        <f t="shared" si="80"/>
        <v>91</v>
      </c>
      <c r="D797" s="192" t="str">
        <f>IFERROR(VLOOKUP(C797,'2 出納簿(入力用)'!$C$5:$L$304,7,FALSE),"")</f>
        <v/>
      </c>
      <c r="E797" s="192" t="str">
        <f t="shared" si="81"/>
        <v/>
      </c>
      <c r="F797" s="193" t="str">
        <f t="shared" si="82"/>
        <v/>
      </c>
      <c r="G797" s="194" t="str">
        <f t="shared" si="83"/>
        <v/>
      </c>
    </row>
    <row r="798" spans="2:7" x14ac:dyDescent="0.4">
      <c r="B798" s="64">
        <v>92</v>
      </c>
      <c r="C798" s="171" t="str">
        <f t="shared" si="80"/>
        <v>92</v>
      </c>
      <c r="D798" s="192" t="str">
        <f>IFERROR(VLOOKUP(C798,'2 出納簿(入力用)'!$C$5:$L$304,7,FALSE),"")</f>
        <v/>
      </c>
      <c r="E798" s="192" t="str">
        <f t="shared" si="81"/>
        <v/>
      </c>
      <c r="F798" s="193" t="str">
        <f t="shared" si="82"/>
        <v/>
      </c>
      <c r="G798" s="194" t="str">
        <f t="shared" si="83"/>
        <v/>
      </c>
    </row>
    <row r="799" spans="2:7" x14ac:dyDescent="0.4">
      <c r="B799" s="64">
        <v>93</v>
      </c>
      <c r="C799" s="171" t="str">
        <f t="shared" si="80"/>
        <v>93</v>
      </c>
      <c r="D799" s="192" t="str">
        <f>IFERROR(VLOOKUP(C799,'2 出納簿(入力用)'!$C$5:$L$304,7,FALSE),"")</f>
        <v/>
      </c>
      <c r="E799" s="192" t="str">
        <f t="shared" si="81"/>
        <v/>
      </c>
      <c r="F799" s="193" t="str">
        <f t="shared" si="82"/>
        <v/>
      </c>
      <c r="G799" s="194" t="str">
        <f t="shared" si="83"/>
        <v/>
      </c>
    </row>
    <row r="800" spans="2:7" x14ac:dyDescent="0.4">
      <c r="B800" s="64">
        <v>94</v>
      </c>
      <c r="C800" s="171" t="str">
        <f t="shared" si="80"/>
        <v>94</v>
      </c>
      <c r="D800" s="192" t="str">
        <f>IFERROR(VLOOKUP(C800,'2 出納簿(入力用)'!$C$5:$L$304,7,FALSE),"")</f>
        <v/>
      </c>
      <c r="E800" s="192" t="str">
        <f t="shared" si="81"/>
        <v/>
      </c>
      <c r="F800" s="193" t="str">
        <f t="shared" si="82"/>
        <v/>
      </c>
      <c r="G800" s="194" t="str">
        <f t="shared" si="83"/>
        <v/>
      </c>
    </row>
    <row r="801" spans="2:7" x14ac:dyDescent="0.4">
      <c r="B801" s="64">
        <v>95</v>
      </c>
      <c r="C801" s="171" t="str">
        <f t="shared" si="80"/>
        <v>95</v>
      </c>
      <c r="D801" s="192" t="str">
        <f>IFERROR(VLOOKUP(C801,'2 出納簿(入力用)'!$C$5:$L$304,7,FALSE),"")</f>
        <v/>
      </c>
      <c r="E801" s="192" t="str">
        <f t="shared" si="81"/>
        <v/>
      </c>
      <c r="F801" s="193" t="str">
        <f t="shared" si="82"/>
        <v/>
      </c>
      <c r="G801" s="194" t="str">
        <f t="shared" si="83"/>
        <v/>
      </c>
    </row>
    <row r="802" spans="2:7" x14ac:dyDescent="0.4">
      <c r="B802" s="64">
        <v>96</v>
      </c>
      <c r="C802" s="171" t="str">
        <f t="shared" si="80"/>
        <v>96</v>
      </c>
      <c r="D802" s="192" t="str">
        <f>IFERROR(VLOOKUP(C802,'2 出納簿(入力用)'!$C$5:$L$304,7,FALSE),"")</f>
        <v/>
      </c>
      <c r="E802" s="192" t="str">
        <f t="shared" si="81"/>
        <v/>
      </c>
      <c r="F802" s="193" t="str">
        <f t="shared" si="82"/>
        <v/>
      </c>
      <c r="G802" s="194" t="str">
        <f t="shared" si="83"/>
        <v/>
      </c>
    </row>
    <row r="803" spans="2:7" x14ac:dyDescent="0.4">
      <c r="B803" s="64">
        <v>97</v>
      </c>
      <c r="C803" s="171" t="str">
        <f t="shared" ref="C803:C806" si="84">CONCATENATE(B803,$N$4)</f>
        <v>97</v>
      </c>
      <c r="D803" s="192" t="str">
        <f>IFERROR(VLOOKUP(C803,'2 出納簿(入力用)'!$C$5:$L$304,7,FALSE),"")</f>
        <v/>
      </c>
      <c r="E803" s="192" t="str">
        <f t="shared" si="81"/>
        <v/>
      </c>
      <c r="F803" s="193" t="str">
        <f t="shared" si="82"/>
        <v/>
      </c>
      <c r="G803" s="194" t="str">
        <f t="shared" si="83"/>
        <v/>
      </c>
    </row>
    <row r="804" spans="2:7" x14ac:dyDescent="0.4">
      <c r="B804" s="64">
        <v>98</v>
      </c>
      <c r="C804" s="171" t="str">
        <f t="shared" si="84"/>
        <v>98</v>
      </c>
      <c r="D804" s="192" t="str">
        <f>IFERROR(VLOOKUP(C804,'2 出納簿(入力用)'!$C$5:$L$304,7,FALSE),"")</f>
        <v/>
      </c>
      <c r="E804" s="192" t="str">
        <f t="shared" ref="E804:E806" si="85">IFERROR(E803+D804,"")</f>
        <v/>
      </c>
      <c r="F804" s="193" t="str">
        <f t="shared" si="82"/>
        <v/>
      </c>
      <c r="G804" s="194" t="str">
        <f t="shared" si="83"/>
        <v/>
      </c>
    </row>
    <row r="805" spans="2:7" x14ac:dyDescent="0.4">
      <c r="B805" s="64">
        <v>99</v>
      </c>
      <c r="C805" s="171" t="str">
        <f t="shared" si="84"/>
        <v>99</v>
      </c>
      <c r="D805" s="192" t="str">
        <f>IFERROR(VLOOKUP(C805,'2 出納簿(入力用)'!$C$5:$L$304,7,FALSE),"")</f>
        <v/>
      </c>
      <c r="E805" s="192" t="str">
        <f t="shared" si="85"/>
        <v/>
      </c>
      <c r="F805" s="193" t="str">
        <f t="shared" si="82"/>
        <v/>
      </c>
      <c r="G805" s="194" t="str">
        <f t="shared" si="83"/>
        <v/>
      </c>
    </row>
    <row r="806" spans="2:7" ht="15" thickBot="1" x14ac:dyDescent="0.45">
      <c r="B806" s="65">
        <v>100</v>
      </c>
      <c r="C806" s="172" t="str">
        <f t="shared" si="84"/>
        <v>100</v>
      </c>
      <c r="D806" s="195" t="str">
        <f>IFERROR(VLOOKUP(C806,'2 出納簿(入力用)'!$C$5:$L$304,7,FALSE),"")</f>
        <v/>
      </c>
      <c r="E806" s="195" t="str">
        <f t="shared" si="85"/>
        <v/>
      </c>
      <c r="F806" s="196" t="str">
        <f t="shared" si="82"/>
        <v/>
      </c>
      <c r="G806" s="197" t="str">
        <f t="shared" si="83"/>
        <v/>
      </c>
    </row>
    <row r="807" spans="2:7" ht="15" thickTop="1" x14ac:dyDescent="0.4">
      <c r="B807" s="198">
        <v>1</v>
      </c>
      <c r="C807" s="175" t="str">
        <f t="shared" ref="C807:C838" si="86">CONCATENATE(B807,$O$4)</f>
        <v>1</v>
      </c>
      <c r="D807" s="176" t="str">
        <f>IFERROR(VLOOKUP(C807,'2 出納簿(入力用)'!$C$5:$L$304,7,FALSE),"")</f>
        <v/>
      </c>
      <c r="E807" s="176" t="str">
        <f>D807</f>
        <v/>
      </c>
      <c r="F807" s="199" t="str">
        <f>IFERROR(IF(E807/$O$5&gt;1,"×",IF(E807/$O$5&gt;=0.8,"△","")),"")</f>
        <v/>
      </c>
      <c r="G807" s="200" t="str">
        <f>IFERROR(IF(E807/$O$5&gt;1,$O$4&amp;"が予算額を超えました",IF(E807/$O$5&gt;=0.8,$O$4&amp;"の執行率が8割を超えました","")),"")</f>
        <v/>
      </c>
    </row>
    <row r="808" spans="2:7" x14ac:dyDescent="0.4">
      <c r="B808" s="10">
        <v>2</v>
      </c>
      <c r="C808" s="134" t="str">
        <f t="shared" si="86"/>
        <v>2</v>
      </c>
      <c r="D808" s="185" t="str">
        <f>IFERROR(VLOOKUP(C808,'2 出納簿(入力用)'!$C$5:$L$304,7,FALSE),"")</f>
        <v/>
      </c>
      <c r="E808" s="185" t="str">
        <f t="shared" ref="E808:E839" si="87">IFERROR(E807+D808,"")</f>
        <v/>
      </c>
      <c r="F808" s="201" t="str">
        <f t="shared" ref="F808:F871" si="88">IFERROR(IF(E808/$O$5&gt;1,"×",IF(E808/$O$5&gt;=0.8,"△","")),"")</f>
        <v/>
      </c>
      <c r="G808" s="202" t="str">
        <f t="shared" ref="G808:G871" si="89">IFERROR(IF(E808/$O$5&gt;1,$O$4&amp;"が予算額を超えました",IF(E808/$O$5&gt;=0.8,$O$4&amp;"の執行率が8割を超えました","")),"")</f>
        <v/>
      </c>
    </row>
    <row r="809" spans="2:7" x14ac:dyDescent="0.4">
      <c r="B809" s="10">
        <v>3</v>
      </c>
      <c r="C809" s="134" t="str">
        <f t="shared" si="86"/>
        <v>3</v>
      </c>
      <c r="D809" s="185" t="str">
        <f>IFERROR(VLOOKUP(C809,'2 出納簿(入力用)'!$C$5:$L$304,7,FALSE),"")</f>
        <v/>
      </c>
      <c r="E809" s="185" t="str">
        <f t="shared" si="87"/>
        <v/>
      </c>
      <c r="F809" s="201" t="str">
        <f t="shared" si="88"/>
        <v/>
      </c>
      <c r="G809" s="202" t="str">
        <f t="shared" si="89"/>
        <v/>
      </c>
    </row>
    <row r="810" spans="2:7" x14ac:dyDescent="0.4">
      <c r="B810" s="10">
        <v>4</v>
      </c>
      <c r="C810" s="134" t="str">
        <f t="shared" si="86"/>
        <v>4</v>
      </c>
      <c r="D810" s="185" t="str">
        <f>IFERROR(VLOOKUP(C810,'2 出納簿(入力用)'!$C$5:$L$304,7,FALSE),"")</f>
        <v/>
      </c>
      <c r="E810" s="185" t="str">
        <f t="shared" si="87"/>
        <v/>
      </c>
      <c r="F810" s="201" t="str">
        <f t="shared" si="88"/>
        <v/>
      </c>
      <c r="G810" s="202" t="str">
        <f t="shared" si="89"/>
        <v/>
      </c>
    </row>
    <row r="811" spans="2:7" x14ac:dyDescent="0.4">
      <c r="B811" s="10">
        <v>5</v>
      </c>
      <c r="C811" s="134" t="str">
        <f t="shared" si="86"/>
        <v>5</v>
      </c>
      <c r="D811" s="185" t="str">
        <f>IFERROR(VLOOKUP(C811,'2 出納簿(入力用)'!$C$5:$L$304,7,FALSE),"")</f>
        <v/>
      </c>
      <c r="E811" s="185" t="str">
        <f t="shared" si="87"/>
        <v/>
      </c>
      <c r="F811" s="201" t="str">
        <f t="shared" si="88"/>
        <v/>
      </c>
      <c r="G811" s="202" t="str">
        <f t="shared" si="89"/>
        <v/>
      </c>
    </row>
    <row r="812" spans="2:7" x14ac:dyDescent="0.4">
      <c r="B812" s="10">
        <v>6</v>
      </c>
      <c r="C812" s="134" t="str">
        <f t="shared" si="86"/>
        <v>6</v>
      </c>
      <c r="D812" s="185" t="str">
        <f>IFERROR(VLOOKUP(C812,'2 出納簿(入力用)'!$C$5:$L$304,7,FALSE),"")</f>
        <v/>
      </c>
      <c r="E812" s="185" t="str">
        <f t="shared" si="87"/>
        <v/>
      </c>
      <c r="F812" s="201" t="str">
        <f t="shared" si="88"/>
        <v/>
      </c>
      <c r="G812" s="202" t="str">
        <f t="shared" si="89"/>
        <v/>
      </c>
    </row>
    <row r="813" spans="2:7" x14ac:dyDescent="0.4">
      <c r="B813" s="10">
        <v>7</v>
      </c>
      <c r="C813" s="134" t="str">
        <f t="shared" si="86"/>
        <v>7</v>
      </c>
      <c r="D813" s="185" t="str">
        <f>IFERROR(VLOOKUP(C813,'2 出納簿(入力用)'!$C$5:$L$304,7,FALSE),"")</f>
        <v/>
      </c>
      <c r="E813" s="185" t="str">
        <f t="shared" si="87"/>
        <v/>
      </c>
      <c r="F813" s="201" t="str">
        <f t="shared" si="88"/>
        <v/>
      </c>
      <c r="G813" s="202" t="str">
        <f t="shared" si="89"/>
        <v/>
      </c>
    </row>
    <row r="814" spans="2:7" x14ac:dyDescent="0.4">
      <c r="B814" s="10">
        <v>8</v>
      </c>
      <c r="C814" s="134" t="str">
        <f t="shared" si="86"/>
        <v>8</v>
      </c>
      <c r="D814" s="185" t="str">
        <f>IFERROR(VLOOKUP(C814,'2 出納簿(入力用)'!$C$5:$L$304,7,FALSE),"")</f>
        <v/>
      </c>
      <c r="E814" s="185" t="str">
        <f t="shared" si="87"/>
        <v/>
      </c>
      <c r="F814" s="201" t="str">
        <f t="shared" si="88"/>
        <v/>
      </c>
      <c r="G814" s="202" t="str">
        <f t="shared" si="89"/>
        <v/>
      </c>
    </row>
    <row r="815" spans="2:7" x14ac:dyDescent="0.4">
      <c r="B815" s="10">
        <v>9</v>
      </c>
      <c r="C815" s="134" t="str">
        <f t="shared" si="86"/>
        <v>9</v>
      </c>
      <c r="D815" s="185" t="str">
        <f>IFERROR(VLOOKUP(C815,'2 出納簿(入力用)'!$C$5:$L$304,7,FALSE),"")</f>
        <v/>
      </c>
      <c r="E815" s="185" t="str">
        <f t="shared" si="87"/>
        <v/>
      </c>
      <c r="F815" s="201" t="str">
        <f t="shared" si="88"/>
        <v/>
      </c>
      <c r="G815" s="202" t="str">
        <f t="shared" si="89"/>
        <v/>
      </c>
    </row>
    <row r="816" spans="2:7" x14ac:dyDescent="0.4">
      <c r="B816" s="10">
        <v>10</v>
      </c>
      <c r="C816" s="134" t="str">
        <f t="shared" si="86"/>
        <v>10</v>
      </c>
      <c r="D816" s="185" t="str">
        <f>IFERROR(VLOOKUP(C816,'2 出納簿(入力用)'!$C$5:$L$304,7,FALSE),"")</f>
        <v/>
      </c>
      <c r="E816" s="185" t="str">
        <f t="shared" si="87"/>
        <v/>
      </c>
      <c r="F816" s="201" t="str">
        <f t="shared" si="88"/>
        <v/>
      </c>
      <c r="G816" s="202" t="str">
        <f t="shared" si="89"/>
        <v/>
      </c>
    </row>
    <row r="817" spans="2:7" x14ac:dyDescent="0.4">
      <c r="B817" s="10">
        <v>11</v>
      </c>
      <c r="C817" s="134" t="str">
        <f t="shared" si="86"/>
        <v>11</v>
      </c>
      <c r="D817" s="185" t="str">
        <f>IFERROR(VLOOKUP(C817,'2 出納簿(入力用)'!$C$5:$L$304,7,FALSE),"")</f>
        <v/>
      </c>
      <c r="E817" s="185" t="str">
        <f t="shared" si="87"/>
        <v/>
      </c>
      <c r="F817" s="201" t="str">
        <f t="shared" si="88"/>
        <v/>
      </c>
      <c r="G817" s="202" t="str">
        <f t="shared" si="89"/>
        <v/>
      </c>
    </row>
    <row r="818" spans="2:7" x14ac:dyDescent="0.4">
      <c r="B818" s="10">
        <v>12</v>
      </c>
      <c r="C818" s="134" t="str">
        <f t="shared" si="86"/>
        <v>12</v>
      </c>
      <c r="D818" s="185" t="str">
        <f>IFERROR(VLOOKUP(C818,'2 出納簿(入力用)'!$C$5:$L$304,7,FALSE),"")</f>
        <v/>
      </c>
      <c r="E818" s="185" t="str">
        <f t="shared" si="87"/>
        <v/>
      </c>
      <c r="F818" s="201" t="str">
        <f t="shared" si="88"/>
        <v/>
      </c>
      <c r="G818" s="202" t="str">
        <f t="shared" si="89"/>
        <v/>
      </c>
    </row>
    <row r="819" spans="2:7" x14ac:dyDescent="0.4">
      <c r="B819" s="10">
        <v>13</v>
      </c>
      <c r="C819" s="134" t="str">
        <f t="shared" si="86"/>
        <v>13</v>
      </c>
      <c r="D819" s="185" t="str">
        <f>IFERROR(VLOOKUP(C819,'2 出納簿(入力用)'!$C$5:$L$304,7,FALSE),"")</f>
        <v/>
      </c>
      <c r="E819" s="185" t="str">
        <f t="shared" si="87"/>
        <v/>
      </c>
      <c r="F819" s="201" t="str">
        <f t="shared" si="88"/>
        <v/>
      </c>
      <c r="G819" s="202" t="str">
        <f t="shared" si="89"/>
        <v/>
      </c>
    </row>
    <row r="820" spans="2:7" x14ac:dyDescent="0.4">
      <c r="B820" s="10">
        <v>14</v>
      </c>
      <c r="C820" s="134" t="str">
        <f t="shared" si="86"/>
        <v>14</v>
      </c>
      <c r="D820" s="185" t="str">
        <f>IFERROR(VLOOKUP(C820,'2 出納簿(入力用)'!$C$5:$L$304,7,FALSE),"")</f>
        <v/>
      </c>
      <c r="E820" s="185" t="str">
        <f t="shared" si="87"/>
        <v/>
      </c>
      <c r="F820" s="201" t="str">
        <f t="shared" si="88"/>
        <v/>
      </c>
      <c r="G820" s="202" t="str">
        <f t="shared" si="89"/>
        <v/>
      </c>
    </row>
    <row r="821" spans="2:7" x14ac:dyDescent="0.4">
      <c r="B821" s="10">
        <v>15</v>
      </c>
      <c r="C821" s="134" t="str">
        <f t="shared" si="86"/>
        <v>15</v>
      </c>
      <c r="D821" s="185" t="str">
        <f>IFERROR(VLOOKUP(C821,'2 出納簿(入力用)'!$C$5:$L$304,7,FALSE),"")</f>
        <v/>
      </c>
      <c r="E821" s="185" t="str">
        <f t="shared" si="87"/>
        <v/>
      </c>
      <c r="F821" s="201" t="str">
        <f t="shared" si="88"/>
        <v/>
      </c>
      <c r="G821" s="202" t="str">
        <f t="shared" si="89"/>
        <v/>
      </c>
    </row>
    <row r="822" spans="2:7" x14ac:dyDescent="0.4">
      <c r="B822" s="10">
        <v>16</v>
      </c>
      <c r="C822" s="134" t="str">
        <f t="shared" si="86"/>
        <v>16</v>
      </c>
      <c r="D822" s="185" t="str">
        <f>IFERROR(VLOOKUP(C822,'2 出納簿(入力用)'!$C$5:$L$304,7,FALSE),"")</f>
        <v/>
      </c>
      <c r="E822" s="185" t="str">
        <f t="shared" si="87"/>
        <v/>
      </c>
      <c r="F822" s="201" t="str">
        <f t="shared" si="88"/>
        <v/>
      </c>
      <c r="G822" s="202" t="str">
        <f t="shared" si="89"/>
        <v/>
      </c>
    </row>
    <row r="823" spans="2:7" x14ac:dyDescent="0.4">
      <c r="B823" s="10">
        <v>17</v>
      </c>
      <c r="C823" s="134" t="str">
        <f t="shared" si="86"/>
        <v>17</v>
      </c>
      <c r="D823" s="185" t="str">
        <f>IFERROR(VLOOKUP(C823,'2 出納簿(入力用)'!$C$5:$L$304,7,FALSE),"")</f>
        <v/>
      </c>
      <c r="E823" s="185" t="str">
        <f t="shared" si="87"/>
        <v/>
      </c>
      <c r="F823" s="201" t="str">
        <f t="shared" si="88"/>
        <v/>
      </c>
      <c r="G823" s="202" t="str">
        <f t="shared" si="89"/>
        <v/>
      </c>
    </row>
    <row r="824" spans="2:7" x14ac:dyDescent="0.4">
      <c r="B824" s="10">
        <v>18</v>
      </c>
      <c r="C824" s="134" t="str">
        <f t="shared" si="86"/>
        <v>18</v>
      </c>
      <c r="D824" s="185" t="str">
        <f>IFERROR(VLOOKUP(C824,'2 出納簿(入力用)'!$C$5:$L$304,7,FALSE),"")</f>
        <v/>
      </c>
      <c r="E824" s="185" t="str">
        <f t="shared" si="87"/>
        <v/>
      </c>
      <c r="F824" s="201" t="str">
        <f t="shared" si="88"/>
        <v/>
      </c>
      <c r="G824" s="202" t="str">
        <f t="shared" si="89"/>
        <v/>
      </c>
    </row>
    <row r="825" spans="2:7" x14ac:dyDescent="0.4">
      <c r="B825" s="10">
        <v>19</v>
      </c>
      <c r="C825" s="134" t="str">
        <f t="shared" si="86"/>
        <v>19</v>
      </c>
      <c r="D825" s="185" t="str">
        <f>IFERROR(VLOOKUP(C825,'2 出納簿(入力用)'!$C$5:$L$304,7,FALSE),"")</f>
        <v/>
      </c>
      <c r="E825" s="185" t="str">
        <f t="shared" si="87"/>
        <v/>
      </c>
      <c r="F825" s="201" t="str">
        <f t="shared" si="88"/>
        <v/>
      </c>
      <c r="G825" s="202" t="str">
        <f t="shared" si="89"/>
        <v/>
      </c>
    </row>
    <row r="826" spans="2:7" x14ac:dyDescent="0.4">
      <c r="B826" s="10">
        <v>20</v>
      </c>
      <c r="C826" s="134" t="str">
        <f t="shared" si="86"/>
        <v>20</v>
      </c>
      <c r="D826" s="185" t="str">
        <f>IFERROR(VLOOKUP(C826,'2 出納簿(入力用)'!$C$5:$L$304,7,FALSE),"")</f>
        <v/>
      </c>
      <c r="E826" s="185" t="str">
        <f t="shared" si="87"/>
        <v/>
      </c>
      <c r="F826" s="201" t="str">
        <f t="shared" si="88"/>
        <v/>
      </c>
      <c r="G826" s="202" t="str">
        <f t="shared" si="89"/>
        <v/>
      </c>
    </row>
    <row r="827" spans="2:7" x14ac:dyDescent="0.4">
      <c r="B827" s="10">
        <v>21</v>
      </c>
      <c r="C827" s="134" t="str">
        <f t="shared" si="86"/>
        <v>21</v>
      </c>
      <c r="D827" s="185" t="str">
        <f>IFERROR(VLOOKUP(C827,'2 出納簿(入力用)'!$C$5:$L$304,7,FALSE),"")</f>
        <v/>
      </c>
      <c r="E827" s="185" t="str">
        <f t="shared" si="87"/>
        <v/>
      </c>
      <c r="F827" s="201" t="str">
        <f t="shared" si="88"/>
        <v/>
      </c>
      <c r="G827" s="202" t="str">
        <f t="shared" si="89"/>
        <v/>
      </c>
    </row>
    <row r="828" spans="2:7" x14ac:dyDescent="0.4">
      <c r="B828" s="10">
        <v>22</v>
      </c>
      <c r="C828" s="134" t="str">
        <f t="shared" si="86"/>
        <v>22</v>
      </c>
      <c r="D828" s="185" t="str">
        <f>IFERROR(VLOOKUP(C828,'2 出納簿(入力用)'!$C$5:$L$304,7,FALSE),"")</f>
        <v/>
      </c>
      <c r="E828" s="185" t="str">
        <f t="shared" si="87"/>
        <v/>
      </c>
      <c r="F828" s="201" t="str">
        <f t="shared" si="88"/>
        <v/>
      </c>
      <c r="G828" s="202" t="str">
        <f t="shared" si="89"/>
        <v/>
      </c>
    </row>
    <row r="829" spans="2:7" x14ac:dyDescent="0.4">
      <c r="B829" s="10">
        <v>23</v>
      </c>
      <c r="C829" s="134" t="str">
        <f t="shared" si="86"/>
        <v>23</v>
      </c>
      <c r="D829" s="185" t="str">
        <f>IFERROR(VLOOKUP(C829,'2 出納簿(入力用)'!$C$5:$L$304,7,FALSE),"")</f>
        <v/>
      </c>
      <c r="E829" s="185" t="str">
        <f t="shared" si="87"/>
        <v/>
      </c>
      <c r="F829" s="201" t="str">
        <f t="shared" si="88"/>
        <v/>
      </c>
      <c r="G829" s="202" t="str">
        <f t="shared" si="89"/>
        <v/>
      </c>
    </row>
    <row r="830" spans="2:7" x14ac:dyDescent="0.4">
      <c r="B830" s="10">
        <v>24</v>
      </c>
      <c r="C830" s="134" t="str">
        <f t="shared" si="86"/>
        <v>24</v>
      </c>
      <c r="D830" s="185" t="str">
        <f>IFERROR(VLOOKUP(C830,'2 出納簿(入力用)'!$C$5:$L$304,7,FALSE),"")</f>
        <v/>
      </c>
      <c r="E830" s="185" t="str">
        <f t="shared" si="87"/>
        <v/>
      </c>
      <c r="F830" s="201" t="str">
        <f t="shared" si="88"/>
        <v/>
      </c>
      <c r="G830" s="202" t="str">
        <f t="shared" si="89"/>
        <v/>
      </c>
    </row>
    <row r="831" spans="2:7" x14ac:dyDescent="0.4">
      <c r="B831" s="10">
        <v>25</v>
      </c>
      <c r="C831" s="134" t="str">
        <f t="shared" si="86"/>
        <v>25</v>
      </c>
      <c r="D831" s="185" t="str">
        <f>IFERROR(VLOOKUP(C831,'2 出納簿(入力用)'!$C$5:$L$304,7,FALSE),"")</f>
        <v/>
      </c>
      <c r="E831" s="185" t="str">
        <f t="shared" si="87"/>
        <v/>
      </c>
      <c r="F831" s="201" t="str">
        <f t="shared" si="88"/>
        <v/>
      </c>
      <c r="G831" s="202" t="str">
        <f t="shared" si="89"/>
        <v/>
      </c>
    </row>
    <row r="832" spans="2:7" x14ac:dyDescent="0.4">
      <c r="B832" s="10">
        <v>26</v>
      </c>
      <c r="C832" s="134" t="str">
        <f t="shared" si="86"/>
        <v>26</v>
      </c>
      <c r="D832" s="185" t="str">
        <f>IFERROR(VLOOKUP(C832,'2 出納簿(入力用)'!$C$5:$L$304,7,FALSE),"")</f>
        <v/>
      </c>
      <c r="E832" s="185" t="str">
        <f t="shared" si="87"/>
        <v/>
      </c>
      <c r="F832" s="201" t="str">
        <f t="shared" si="88"/>
        <v/>
      </c>
      <c r="G832" s="202" t="str">
        <f t="shared" si="89"/>
        <v/>
      </c>
    </row>
    <row r="833" spans="2:7" x14ac:dyDescent="0.4">
      <c r="B833" s="10">
        <v>27</v>
      </c>
      <c r="C833" s="134" t="str">
        <f t="shared" si="86"/>
        <v>27</v>
      </c>
      <c r="D833" s="185" t="str">
        <f>IFERROR(VLOOKUP(C833,'2 出納簿(入力用)'!$C$5:$L$304,7,FALSE),"")</f>
        <v/>
      </c>
      <c r="E833" s="185" t="str">
        <f t="shared" si="87"/>
        <v/>
      </c>
      <c r="F833" s="201" t="str">
        <f t="shared" si="88"/>
        <v/>
      </c>
      <c r="G833" s="202" t="str">
        <f t="shared" si="89"/>
        <v/>
      </c>
    </row>
    <row r="834" spans="2:7" x14ac:dyDescent="0.4">
      <c r="B834" s="10">
        <v>28</v>
      </c>
      <c r="C834" s="134" t="str">
        <f t="shared" si="86"/>
        <v>28</v>
      </c>
      <c r="D834" s="185" t="str">
        <f>IFERROR(VLOOKUP(C834,'2 出納簿(入力用)'!$C$5:$L$304,7,FALSE),"")</f>
        <v/>
      </c>
      <c r="E834" s="185" t="str">
        <f t="shared" si="87"/>
        <v/>
      </c>
      <c r="F834" s="201" t="str">
        <f t="shared" si="88"/>
        <v/>
      </c>
      <c r="G834" s="202" t="str">
        <f t="shared" si="89"/>
        <v/>
      </c>
    </row>
    <row r="835" spans="2:7" x14ac:dyDescent="0.4">
      <c r="B835" s="10">
        <v>29</v>
      </c>
      <c r="C835" s="134" t="str">
        <f t="shared" si="86"/>
        <v>29</v>
      </c>
      <c r="D835" s="185" t="str">
        <f>IFERROR(VLOOKUP(C835,'2 出納簿(入力用)'!$C$5:$L$304,7,FALSE),"")</f>
        <v/>
      </c>
      <c r="E835" s="185" t="str">
        <f t="shared" si="87"/>
        <v/>
      </c>
      <c r="F835" s="201" t="str">
        <f t="shared" si="88"/>
        <v/>
      </c>
      <c r="G835" s="202" t="str">
        <f t="shared" si="89"/>
        <v/>
      </c>
    </row>
    <row r="836" spans="2:7" x14ac:dyDescent="0.4">
      <c r="B836" s="10">
        <v>30</v>
      </c>
      <c r="C836" s="134" t="str">
        <f t="shared" si="86"/>
        <v>30</v>
      </c>
      <c r="D836" s="185" t="str">
        <f>IFERROR(VLOOKUP(C836,'2 出納簿(入力用)'!$C$5:$L$304,7,FALSE),"")</f>
        <v/>
      </c>
      <c r="E836" s="185" t="str">
        <f t="shared" si="87"/>
        <v/>
      </c>
      <c r="F836" s="201" t="str">
        <f t="shared" si="88"/>
        <v/>
      </c>
      <c r="G836" s="202" t="str">
        <f t="shared" si="89"/>
        <v/>
      </c>
    </row>
    <row r="837" spans="2:7" x14ac:dyDescent="0.4">
      <c r="B837" s="10">
        <v>31</v>
      </c>
      <c r="C837" s="134" t="str">
        <f t="shared" si="86"/>
        <v>31</v>
      </c>
      <c r="D837" s="185" t="str">
        <f>IFERROR(VLOOKUP(C837,'2 出納簿(入力用)'!$C$5:$L$304,7,FALSE),"")</f>
        <v/>
      </c>
      <c r="E837" s="185" t="str">
        <f t="shared" si="87"/>
        <v/>
      </c>
      <c r="F837" s="201" t="str">
        <f t="shared" si="88"/>
        <v/>
      </c>
      <c r="G837" s="202" t="str">
        <f t="shared" si="89"/>
        <v/>
      </c>
    </row>
    <row r="838" spans="2:7" x14ac:dyDescent="0.4">
      <c r="B838" s="10">
        <v>32</v>
      </c>
      <c r="C838" s="134" t="str">
        <f t="shared" si="86"/>
        <v>32</v>
      </c>
      <c r="D838" s="185" t="str">
        <f>IFERROR(VLOOKUP(C838,'2 出納簿(入力用)'!$C$5:$L$304,7,FALSE),"")</f>
        <v/>
      </c>
      <c r="E838" s="185" t="str">
        <f t="shared" si="87"/>
        <v/>
      </c>
      <c r="F838" s="201" t="str">
        <f t="shared" si="88"/>
        <v/>
      </c>
      <c r="G838" s="202" t="str">
        <f t="shared" si="89"/>
        <v/>
      </c>
    </row>
    <row r="839" spans="2:7" x14ac:dyDescent="0.4">
      <c r="B839" s="10">
        <v>33</v>
      </c>
      <c r="C839" s="134" t="str">
        <f t="shared" ref="C839:C870" si="90">CONCATENATE(B839,$O$4)</f>
        <v>33</v>
      </c>
      <c r="D839" s="185" t="str">
        <f>IFERROR(VLOOKUP(C839,'2 出納簿(入力用)'!$C$5:$L$304,7,FALSE),"")</f>
        <v/>
      </c>
      <c r="E839" s="185" t="str">
        <f t="shared" si="87"/>
        <v/>
      </c>
      <c r="F839" s="201" t="str">
        <f t="shared" si="88"/>
        <v/>
      </c>
      <c r="G839" s="202" t="str">
        <f t="shared" si="89"/>
        <v/>
      </c>
    </row>
    <row r="840" spans="2:7" x14ac:dyDescent="0.4">
      <c r="B840" s="10">
        <v>34</v>
      </c>
      <c r="C840" s="134" t="str">
        <f t="shared" si="90"/>
        <v>34</v>
      </c>
      <c r="D840" s="185" t="str">
        <f>IFERROR(VLOOKUP(C840,'2 出納簿(入力用)'!$C$5:$L$304,7,FALSE),"")</f>
        <v/>
      </c>
      <c r="E840" s="185" t="str">
        <f t="shared" ref="E840:E871" si="91">IFERROR(E839+D840,"")</f>
        <v/>
      </c>
      <c r="F840" s="201" t="str">
        <f t="shared" si="88"/>
        <v/>
      </c>
      <c r="G840" s="202" t="str">
        <f t="shared" si="89"/>
        <v/>
      </c>
    </row>
    <row r="841" spans="2:7" x14ac:dyDescent="0.4">
      <c r="B841" s="10">
        <v>35</v>
      </c>
      <c r="C841" s="134" t="str">
        <f t="shared" si="90"/>
        <v>35</v>
      </c>
      <c r="D841" s="185" t="str">
        <f>IFERROR(VLOOKUP(C841,'2 出納簿(入力用)'!$C$5:$L$304,7,FALSE),"")</f>
        <v/>
      </c>
      <c r="E841" s="185" t="str">
        <f t="shared" si="91"/>
        <v/>
      </c>
      <c r="F841" s="201" t="str">
        <f t="shared" si="88"/>
        <v/>
      </c>
      <c r="G841" s="202" t="str">
        <f t="shared" si="89"/>
        <v/>
      </c>
    </row>
    <row r="842" spans="2:7" x14ac:dyDescent="0.4">
      <c r="B842" s="10">
        <v>36</v>
      </c>
      <c r="C842" s="134" t="str">
        <f t="shared" si="90"/>
        <v>36</v>
      </c>
      <c r="D842" s="185" t="str">
        <f>IFERROR(VLOOKUP(C842,'2 出納簿(入力用)'!$C$5:$L$304,7,FALSE),"")</f>
        <v/>
      </c>
      <c r="E842" s="185" t="str">
        <f t="shared" si="91"/>
        <v/>
      </c>
      <c r="F842" s="201" t="str">
        <f t="shared" si="88"/>
        <v/>
      </c>
      <c r="G842" s="202" t="str">
        <f t="shared" si="89"/>
        <v/>
      </c>
    </row>
    <row r="843" spans="2:7" x14ac:dyDescent="0.4">
      <c r="B843" s="10">
        <v>37</v>
      </c>
      <c r="C843" s="134" t="str">
        <f t="shared" si="90"/>
        <v>37</v>
      </c>
      <c r="D843" s="185" t="str">
        <f>IFERROR(VLOOKUP(C843,'2 出納簿(入力用)'!$C$5:$L$304,7,FALSE),"")</f>
        <v/>
      </c>
      <c r="E843" s="185" t="str">
        <f t="shared" si="91"/>
        <v/>
      </c>
      <c r="F843" s="201" t="str">
        <f t="shared" si="88"/>
        <v/>
      </c>
      <c r="G843" s="202" t="str">
        <f t="shared" si="89"/>
        <v/>
      </c>
    </row>
    <row r="844" spans="2:7" x14ac:dyDescent="0.4">
      <c r="B844" s="10">
        <v>38</v>
      </c>
      <c r="C844" s="134" t="str">
        <f t="shared" si="90"/>
        <v>38</v>
      </c>
      <c r="D844" s="185" t="str">
        <f>IFERROR(VLOOKUP(C844,'2 出納簿(入力用)'!$C$5:$L$304,7,FALSE),"")</f>
        <v/>
      </c>
      <c r="E844" s="185" t="str">
        <f t="shared" si="91"/>
        <v/>
      </c>
      <c r="F844" s="201" t="str">
        <f t="shared" si="88"/>
        <v/>
      </c>
      <c r="G844" s="202" t="str">
        <f t="shared" si="89"/>
        <v/>
      </c>
    </row>
    <row r="845" spans="2:7" x14ac:dyDescent="0.4">
      <c r="B845" s="10">
        <v>39</v>
      </c>
      <c r="C845" s="134" t="str">
        <f t="shared" si="90"/>
        <v>39</v>
      </c>
      <c r="D845" s="185" t="str">
        <f>IFERROR(VLOOKUP(C845,'2 出納簿(入力用)'!$C$5:$L$304,7,FALSE),"")</f>
        <v/>
      </c>
      <c r="E845" s="185" t="str">
        <f t="shared" si="91"/>
        <v/>
      </c>
      <c r="F845" s="201" t="str">
        <f t="shared" si="88"/>
        <v/>
      </c>
      <c r="G845" s="202" t="str">
        <f t="shared" si="89"/>
        <v/>
      </c>
    </row>
    <row r="846" spans="2:7" x14ac:dyDescent="0.4">
      <c r="B846" s="10">
        <v>40</v>
      </c>
      <c r="C846" s="134" t="str">
        <f t="shared" si="90"/>
        <v>40</v>
      </c>
      <c r="D846" s="185" t="str">
        <f>IFERROR(VLOOKUP(C846,'2 出納簿(入力用)'!$C$5:$L$304,7,FALSE),"")</f>
        <v/>
      </c>
      <c r="E846" s="185" t="str">
        <f t="shared" si="91"/>
        <v/>
      </c>
      <c r="F846" s="201" t="str">
        <f t="shared" si="88"/>
        <v/>
      </c>
      <c r="G846" s="202" t="str">
        <f t="shared" si="89"/>
        <v/>
      </c>
    </row>
    <row r="847" spans="2:7" x14ac:dyDescent="0.4">
      <c r="B847" s="10">
        <v>41</v>
      </c>
      <c r="C847" s="134" t="str">
        <f t="shared" si="90"/>
        <v>41</v>
      </c>
      <c r="D847" s="185" t="str">
        <f>IFERROR(VLOOKUP(C847,'2 出納簿(入力用)'!$C$5:$L$304,7,FALSE),"")</f>
        <v/>
      </c>
      <c r="E847" s="185" t="str">
        <f t="shared" si="91"/>
        <v/>
      </c>
      <c r="F847" s="201" t="str">
        <f t="shared" si="88"/>
        <v/>
      </c>
      <c r="G847" s="202" t="str">
        <f t="shared" si="89"/>
        <v/>
      </c>
    </row>
    <row r="848" spans="2:7" x14ac:dyDescent="0.4">
      <c r="B848" s="10">
        <v>42</v>
      </c>
      <c r="C848" s="134" t="str">
        <f t="shared" si="90"/>
        <v>42</v>
      </c>
      <c r="D848" s="185" t="str">
        <f>IFERROR(VLOOKUP(C848,'2 出納簿(入力用)'!$C$5:$L$304,7,FALSE),"")</f>
        <v/>
      </c>
      <c r="E848" s="185" t="str">
        <f t="shared" si="91"/>
        <v/>
      </c>
      <c r="F848" s="201" t="str">
        <f t="shared" si="88"/>
        <v/>
      </c>
      <c r="G848" s="202" t="str">
        <f t="shared" si="89"/>
        <v/>
      </c>
    </row>
    <row r="849" spans="2:7" x14ac:dyDescent="0.4">
      <c r="B849" s="10">
        <v>43</v>
      </c>
      <c r="C849" s="134" t="str">
        <f t="shared" si="90"/>
        <v>43</v>
      </c>
      <c r="D849" s="185" t="str">
        <f>IFERROR(VLOOKUP(C849,'2 出納簿(入力用)'!$C$5:$L$304,7,FALSE),"")</f>
        <v/>
      </c>
      <c r="E849" s="185" t="str">
        <f t="shared" si="91"/>
        <v/>
      </c>
      <c r="F849" s="201" t="str">
        <f t="shared" si="88"/>
        <v/>
      </c>
      <c r="G849" s="202" t="str">
        <f t="shared" si="89"/>
        <v/>
      </c>
    </row>
    <row r="850" spans="2:7" x14ac:dyDescent="0.4">
      <c r="B850" s="10">
        <v>44</v>
      </c>
      <c r="C850" s="134" t="str">
        <f t="shared" si="90"/>
        <v>44</v>
      </c>
      <c r="D850" s="185" t="str">
        <f>IFERROR(VLOOKUP(C850,'2 出納簿(入力用)'!$C$5:$L$304,7,FALSE),"")</f>
        <v/>
      </c>
      <c r="E850" s="185" t="str">
        <f t="shared" si="91"/>
        <v/>
      </c>
      <c r="F850" s="201" t="str">
        <f t="shared" si="88"/>
        <v/>
      </c>
      <c r="G850" s="202" t="str">
        <f t="shared" si="89"/>
        <v/>
      </c>
    </row>
    <row r="851" spans="2:7" x14ac:dyDescent="0.4">
      <c r="B851" s="10">
        <v>45</v>
      </c>
      <c r="C851" s="134" t="str">
        <f t="shared" si="90"/>
        <v>45</v>
      </c>
      <c r="D851" s="185" t="str">
        <f>IFERROR(VLOOKUP(C851,'2 出納簿(入力用)'!$C$5:$L$304,7,FALSE),"")</f>
        <v/>
      </c>
      <c r="E851" s="185" t="str">
        <f t="shared" si="91"/>
        <v/>
      </c>
      <c r="F851" s="201" t="str">
        <f t="shared" si="88"/>
        <v/>
      </c>
      <c r="G851" s="202" t="str">
        <f t="shared" si="89"/>
        <v/>
      </c>
    </row>
    <row r="852" spans="2:7" x14ac:dyDescent="0.4">
      <c r="B852" s="10">
        <v>46</v>
      </c>
      <c r="C852" s="134" t="str">
        <f t="shared" si="90"/>
        <v>46</v>
      </c>
      <c r="D852" s="185" t="str">
        <f>IFERROR(VLOOKUP(C852,'2 出納簿(入力用)'!$C$5:$L$304,7,FALSE),"")</f>
        <v/>
      </c>
      <c r="E852" s="185" t="str">
        <f t="shared" si="91"/>
        <v/>
      </c>
      <c r="F852" s="201" t="str">
        <f t="shared" si="88"/>
        <v/>
      </c>
      <c r="G852" s="202" t="str">
        <f t="shared" si="89"/>
        <v/>
      </c>
    </row>
    <row r="853" spans="2:7" x14ac:dyDescent="0.4">
      <c r="B853" s="10">
        <v>47</v>
      </c>
      <c r="C853" s="134" t="str">
        <f t="shared" si="90"/>
        <v>47</v>
      </c>
      <c r="D853" s="185" t="str">
        <f>IFERROR(VLOOKUP(C853,'2 出納簿(入力用)'!$C$5:$L$304,7,FALSE),"")</f>
        <v/>
      </c>
      <c r="E853" s="185" t="str">
        <f t="shared" si="91"/>
        <v/>
      </c>
      <c r="F853" s="201" t="str">
        <f t="shared" si="88"/>
        <v/>
      </c>
      <c r="G853" s="202" t="str">
        <f t="shared" si="89"/>
        <v/>
      </c>
    </row>
    <row r="854" spans="2:7" x14ac:dyDescent="0.4">
      <c r="B854" s="10">
        <v>48</v>
      </c>
      <c r="C854" s="134" t="str">
        <f t="shared" si="90"/>
        <v>48</v>
      </c>
      <c r="D854" s="185" t="str">
        <f>IFERROR(VLOOKUP(C854,'2 出納簿(入力用)'!$C$5:$L$304,7,FALSE),"")</f>
        <v/>
      </c>
      <c r="E854" s="185" t="str">
        <f t="shared" si="91"/>
        <v/>
      </c>
      <c r="F854" s="201" t="str">
        <f t="shared" si="88"/>
        <v/>
      </c>
      <c r="G854" s="202" t="str">
        <f t="shared" si="89"/>
        <v/>
      </c>
    </row>
    <row r="855" spans="2:7" x14ac:dyDescent="0.4">
      <c r="B855" s="10">
        <v>49</v>
      </c>
      <c r="C855" s="134" t="str">
        <f t="shared" si="90"/>
        <v>49</v>
      </c>
      <c r="D855" s="185" t="str">
        <f>IFERROR(VLOOKUP(C855,'2 出納簿(入力用)'!$C$5:$L$304,7,FALSE),"")</f>
        <v/>
      </c>
      <c r="E855" s="185" t="str">
        <f t="shared" si="91"/>
        <v/>
      </c>
      <c r="F855" s="201" t="str">
        <f t="shared" si="88"/>
        <v/>
      </c>
      <c r="G855" s="202" t="str">
        <f t="shared" si="89"/>
        <v/>
      </c>
    </row>
    <row r="856" spans="2:7" x14ac:dyDescent="0.4">
      <c r="B856" s="10">
        <v>50</v>
      </c>
      <c r="C856" s="134" t="str">
        <f t="shared" si="90"/>
        <v>50</v>
      </c>
      <c r="D856" s="185" t="str">
        <f>IFERROR(VLOOKUP(C856,'2 出納簿(入力用)'!$C$5:$L$304,7,FALSE),"")</f>
        <v/>
      </c>
      <c r="E856" s="185" t="str">
        <f t="shared" si="91"/>
        <v/>
      </c>
      <c r="F856" s="201" t="str">
        <f t="shared" si="88"/>
        <v/>
      </c>
      <c r="G856" s="202" t="str">
        <f t="shared" si="89"/>
        <v/>
      </c>
    </row>
    <row r="857" spans="2:7" x14ac:dyDescent="0.4">
      <c r="B857" s="10">
        <v>51</v>
      </c>
      <c r="C857" s="134" t="str">
        <f t="shared" si="90"/>
        <v>51</v>
      </c>
      <c r="D857" s="185" t="str">
        <f>IFERROR(VLOOKUP(C857,'2 出納簿(入力用)'!$C$5:$L$304,7,FALSE),"")</f>
        <v/>
      </c>
      <c r="E857" s="185" t="str">
        <f t="shared" si="91"/>
        <v/>
      </c>
      <c r="F857" s="201" t="str">
        <f t="shared" si="88"/>
        <v/>
      </c>
      <c r="G857" s="202" t="str">
        <f t="shared" si="89"/>
        <v/>
      </c>
    </row>
    <row r="858" spans="2:7" x14ac:dyDescent="0.4">
      <c r="B858" s="10">
        <v>52</v>
      </c>
      <c r="C858" s="134" t="str">
        <f t="shared" si="90"/>
        <v>52</v>
      </c>
      <c r="D858" s="185" t="str">
        <f>IFERROR(VLOOKUP(C858,'2 出納簿(入力用)'!$C$5:$L$304,7,FALSE),"")</f>
        <v/>
      </c>
      <c r="E858" s="185" t="str">
        <f t="shared" si="91"/>
        <v/>
      </c>
      <c r="F858" s="201" t="str">
        <f t="shared" si="88"/>
        <v/>
      </c>
      <c r="G858" s="202" t="str">
        <f t="shared" si="89"/>
        <v/>
      </c>
    </row>
    <row r="859" spans="2:7" x14ac:dyDescent="0.4">
      <c r="B859" s="10">
        <v>53</v>
      </c>
      <c r="C859" s="134" t="str">
        <f t="shared" si="90"/>
        <v>53</v>
      </c>
      <c r="D859" s="185" t="str">
        <f>IFERROR(VLOOKUP(C859,'2 出納簿(入力用)'!$C$5:$L$304,7,FALSE),"")</f>
        <v/>
      </c>
      <c r="E859" s="185" t="str">
        <f t="shared" si="91"/>
        <v/>
      </c>
      <c r="F859" s="201" t="str">
        <f t="shared" si="88"/>
        <v/>
      </c>
      <c r="G859" s="202" t="str">
        <f t="shared" si="89"/>
        <v/>
      </c>
    </row>
    <row r="860" spans="2:7" x14ac:dyDescent="0.4">
      <c r="B860" s="10">
        <v>54</v>
      </c>
      <c r="C860" s="134" t="str">
        <f t="shared" si="90"/>
        <v>54</v>
      </c>
      <c r="D860" s="185" t="str">
        <f>IFERROR(VLOOKUP(C860,'2 出納簿(入力用)'!$C$5:$L$304,7,FALSE),"")</f>
        <v/>
      </c>
      <c r="E860" s="185" t="str">
        <f t="shared" si="91"/>
        <v/>
      </c>
      <c r="F860" s="201" t="str">
        <f t="shared" si="88"/>
        <v/>
      </c>
      <c r="G860" s="202" t="str">
        <f t="shared" si="89"/>
        <v/>
      </c>
    </row>
    <row r="861" spans="2:7" x14ac:dyDescent="0.4">
      <c r="B861" s="10">
        <v>55</v>
      </c>
      <c r="C861" s="134" t="str">
        <f t="shared" si="90"/>
        <v>55</v>
      </c>
      <c r="D861" s="185" t="str">
        <f>IFERROR(VLOOKUP(C861,'2 出納簿(入力用)'!$C$5:$L$304,7,FALSE),"")</f>
        <v/>
      </c>
      <c r="E861" s="185" t="str">
        <f t="shared" si="91"/>
        <v/>
      </c>
      <c r="F861" s="201" t="str">
        <f t="shared" si="88"/>
        <v/>
      </c>
      <c r="G861" s="202" t="str">
        <f t="shared" si="89"/>
        <v/>
      </c>
    </row>
    <row r="862" spans="2:7" x14ac:dyDescent="0.4">
      <c r="B862" s="10">
        <v>56</v>
      </c>
      <c r="C862" s="134" t="str">
        <f t="shared" si="90"/>
        <v>56</v>
      </c>
      <c r="D862" s="185" t="str">
        <f>IFERROR(VLOOKUP(C862,'2 出納簿(入力用)'!$C$5:$L$304,7,FALSE),"")</f>
        <v/>
      </c>
      <c r="E862" s="185" t="str">
        <f t="shared" si="91"/>
        <v/>
      </c>
      <c r="F862" s="201" t="str">
        <f t="shared" si="88"/>
        <v/>
      </c>
      <c r="G862" s="202" t="str">
        <f t="shared" si="89"/>
        <v/>
      </c>
    </row>
    <row r="863" spans="2:7" x14ac:dyDescent="0.4">
      <c r="B863" s="10">
        <v>57</v>
      </c>
      <c r="C863" s="134" t="str">
        <f t="shared" si="90"/>
        <v>57</v>
      </c>
      <c r="D863" s="185" t="str">
        <f>IFERROR(VLOOKUP(C863,'2 出納簿(入力用)'!$C$5:$L$304,7,FALSE),"")</f>
        <v/>
      </c>
      <c r="E863" s="185" t="str">
        <f t="shared" si="91"/>
        <v/>
      </c>
      <c r="F863" s="201" t="str">
        <f t="shared" si="88"/>
        <v/>
      </c>
      <c r="G863" s="202" t="str">
        <f t="shared" si="89"/>
        <v/>
      </c>
    </row>
    <row r="864" spans="2:7" x14ac:dyDescent="0.4">
      <c r="B864" s="10">
        <v>58</v>
      </c>
      <c r="C864" s="134" t="str">
        <f t="shared" si="90"/>
        <v>58</v>
      </c>
      <c r="D864" s="185" t="str">
        <f>IFERROR(VLOOKUP(C864,'2 出納簿(入力用)'!$C$5:$L$304,7,FALSE),"")</f>
        <v/>
      </c>
      <c r="E864" s="185" t="str">
        <f t="shared" si="91"/>
        <v/>
      </c>
      <c r="F864" s="201" t="str">
        <f t="shared" si="88"/>
        <v/>
      </c>
      <c r="G864" s="202" t="str">
        <f t="shared" si="89"/>
        <v/>
      </c>
    </row>
    <row r="865" spans="2:7" x14ac:dyDescent="0.4">
      <c r="B865" s="10">
        <v>59</v>
      </c>
      <c r="C865" s="134" t="str">
        <f t="shared" si="90"/>
        <v>59</v>
      </c>
      <c r="D865" s="185" t="str">
        <f>IFERROR(VLOOKUP(C865,'2 出納簿(入力用)'!$C$5:$L$304,7,FALSE),"")</f>
        <v/>
      </c>
      <c r="E865" s="185" t="str">
        <f t="shared" si="91"/>
        <v/>
      </c>
      <c r="F865" s="201" t="str">
        <f t="shared" si="88"/>
        <v/>
      </c>
      <c r="G865" s="202" t="str">
        <f t="shared" si="89"/>
        <v/>
      </c>
    </row>
    <row r="866" spans="2:7" x14ac:dyDescent="0.4">
      <c r="B866" s="10">
        <v>60</v>
      </c>
      <c r="C866" s="134" t="str">
        <f t="shared" si="90"/>
        <v>60</v>
      </c>
      <c r="D866" s="185" t="str">
        <f>IFERROR(VLOOKUP(C866,'2 出納簿(入力用)'!$C$5:$L$304,7,FALSE),"")</f>
        <v/>
      </c>
      <c r="E866" s="185" t="str">
        <f t="shared" si="91"/>
        <v/>
      </c>
      <c r="F866" s="201" t="str">
        <f t="shared" si="88"/>
        <v/>
      </c>
      <c r="G866" s="202" t="str">
        <f t="shared" si="89"/>
        <v/>
      </c>
    </row>
    <row r="867" spans="2:7" x14ac:dyDescent="0.4">
      <c r="B867" s="10">
        <v>61</v>
      </c>
      <c r="C867" s="134" t="str">
        <f t="shared" si="90"/>
        <v>61</v>
      </c>
      <c r="D867" s="185" t="str">
        <f>IFERROR(VLOOKUP(C867,'2 出納簿(入力用)'!$C$5:$L$304,7,FALSE),"")</f>
        <v/>
      </c>
      <c r="E867" s="185" t="str">
        <f t="shared" si="91"/>
        <v/>
      </c>
      <c r="F867" s="201" t="str">
        <f t="shared" si="88"/>
        <v/>
      </c>
      <c r="G867" s="202" t="str">
        <f t="shared" si="89"/>
        <v/>
      </c>
    </row>
    <row r="868" spans="2:7" x14ac:dyDescent="0.4">
      <c r="B868" s="10">
        <v>62</v>
      </c>
      <c r="C868" s="134" t="str">
        <f t="shared" si="90"/>
        <v>62</v>
      </c>
      <c r="D868" s="185" t="str">
        <f>IFERROR(VLOOKUP(C868,'2 出納簿(入力用)'!$C$5:$L$304,7,FALSE),"")</f>
        <v/>
      </c>
      <c r="E868" s="185" t="str">
        <f t="shared" si="91"/>
        <v/>
      </c>
      <c r="F868" s="201" t="str">
        <f t="shared" si="88"/>
        <v/>
      </c>
      <c r="G868" s="202" t="str">
        <f t="shared" si="89"/>
        <v/>
      </c>
    </row>
    <row r="869" spans="2:7" x14ac:dyDescent="0.4">
      <c r="B869" s="10">
        <v>63</v>
      </c>
      <c r="C869" s="134" t="str">
        <f t="shared" si="90"/>
        <v>63</v>
      </c>
      <c r="D869" s="185" t="str">
        <f>IFERROR(VLOOKUP(C869,'2 出納簿(入力用)'!$C$5:$L$304,7,FALSE),"")</f>
        <v/>
      </c>
      <c r="E869" s="185" t="str">
        <f t="shared" si="91"/>
        <v/>
      </c>
      <c r="F869" s="201" t="str">
        <f t="shared" si="88"/>
        <v/>
      </c>
      <c r="G869" s="202" t="str">
        <f t="shared" si="89"/>
        <v/>
      </c>
    </row>
    <row r="870" spans="2:7" x14ac:dyDescent="0.4">
      <c r="B870" s="10">
        <v>64</v>
      </c>
      <c r="C870" s="134" t="str">
        <f t="shared" si="90"/>
        <v>64</v>
      </c>
      <c r="D870" s="185" t="str">
        <f>IFERROR(VLOOKUP(C870,'2 出納簿(入力用)'!$C$5:$L$304,7,FALSE),"")</f>
        <v/>
      </c>
      <c r="E870" s="185" t="str">
        <f t="shared" si="91"/>
        <v/>
      </c>
      <c r="F870" s="201" t="str">
        <f t="shared" si="88"/>
        <v/>
      </c>
      <c r="G870" s="202" t="str">
        <f t="shared" si="89"/>
        <v/>
      </c>
    </row>
    <row r="871" spans="2:7" x14ac:dyDescent="0.4">
      <c r="B871" s="10">
        <v>65</v>
      </c>
      <c r="C871" s="134" t="str">
        <f t="shared" ref="C871:C902" si="92">CONCATENATE(B871,$O$4)</f>
        <v>65</v>
      </c>
      <c r="D871" s="185" t="str">
        <f>IFERROR(VLOOKUP(C871,'2 出納簿(入力用)'!$C$5:$L$304,7,FALSE),"")</f>
        <v/>
      </c>
      <c r="E871" s="185" t="str">
        <f t="shared" si="91"/>
        <v/>
      </c>
      <c r="F871" s="201" t="str">
        <f t="shared" si="88"/>
        <v/>
      </c>
      <c r="G871" s="202" t="str">
        <f t="shared" si="89"/>
        <v/>
      </c>
    </row>
    <row r="872" spans="2:7" x14ac:dyDescent="0.4">
      <c r="B872" s="10">
        <v>66</v>
      </c>
      <c r="C872" s="134" t="str">
        <f t="shared" si="92"/>
        <v>66</v>
      </c>
      <c r="D872" s="185" t="str">
        <f>IFERROR(VLOOKUP(C872,'2 出納簿(入力用)'!$C$5:$L$304,7,FALSE),"")</f>
        <v/>
      </c>
      <c r="E872" s="185" t="str">
        <f t="shared" ref="E872:E903" si="93">IFERROR(E871+D872,"")</f>
        <v/>
      </c>
      <c r="F872" s="201" t="str">
        <f t="shared" ref="F872:F906" si="94">IFERROR(IF(E872/$O$5&gt;1,"×",IF(E872/$O$5&gt;=0.8,"△","")),"")</f>
        <v/>
      </c>
      <c r="G872" s="202" t="str">
        <f t="shared" ref="G872:G906" si="95">IFERROR(IF(E872/$O$5&gt;1,$O$4&amp;"が予算額を超えました",IF(E872/$O$5&gt;=0.8,$O$4&amp;"の執行率が8割を超えました","")),"")</f>
        <v/>
      </c>
    </row>
    <row r="873" spans="2:7" x14ac:dyDescent="0.4">
      <c r="B873" s="10">
        <v>67</v>
      </c>
      <c r="C873" s="134" t="str">
        <f t="shared" si="92"/>
        <v>67</v>
      </c>
      <c r="D873" s="185" t="str">
        <f>IFERROR(VLOOKUP(C873,'2 出納簿(入力用)'!$C$5:$L$304,7,FALSE),"")</f>
        <v/>
      </c>
      <c r="E873" s="185" t="str">
        <f t="shared" si="93"/>
        <v/>
      </c>
      <c r="F873" s="201" t="str">
        <f t="shared" si="94"/>
        <v/>
      </c>
      <c r="G873" s="202" t="str">
        <f t="shared" si="95"/>
        <v/>
      </c>
    </row>
    <row r="874" spans="2:7" x14ac:dyDescent="0.4">
      <c r="B874" s="10">
        <v>68</v>
      </c>
      <c r="C874" s="134" t="str">
        <f t="shared" si="92"/>
        <v>68</v>
      </c>
      <c r="D874" s="185" t="str">
        <f>IFERROR(VLOOKUP(C874,'2 出納簿(入力用)'!$C$5:$L$304,7,FALSE),"")</f>
        <v/>
      </c>
      <c r="E874" s="185" t="str">
        <f t="shared" si="93"/>
        <v/>
      </c>
      <c r="F874" s="201" t="str">
        <f t="shared" si="94"/>
        <v/>
      </c>
      <c r="G874" s="202" t="str">
        <f t="shared" si="95"/>
        <v/>
      </c>
    </row>
    <row r="875" spans="2:7" x14ac:dyDescent="0.4">
      <c r="B875" s="10">
        <v>69</v>
      </c>
      <c r="C875" s="134" t="str">
        <f t="shared" si="92"/>
        <v>69</v>
      </c>
      <c r="D875" s="185" t="str">
        <f>IFERROR(VLOOKUP(C875,'2 出納簿(入力用)'!$C$5:$L$304,7,FALSE),"")</f>
        <v/>
      </c>
      <c r="E875" s="185" t="str">
        <f t="shared" si="93"/>
        <v/>
      </c>
      <c r="F875" s="201" t="str">
        <f t="shared" si="94"/>
        <v/>
      </c>
      <c r="G875" s="202" t="str">
        <f t="shared" si="95"/>
        <v/>
      </c>
    </row>
    <row r="876" spans="2:7" x14ac:dyDescent="0.4">
      <c r="B876" s="10">
        <v>70</v>
      </c>
      <c r="C876" s="134" t="str">
        <f t="shared" si="92"/>
        <v>70</v>
      </c>
      <c r="D876" s="185" t="str">
        <f>IFERROR(VLOOKUP(C876,'2 出納簿(入力用)'!$C$5:$L$304,7,FALSE),"")</f>
        <v/>
      </c>
      <c r="E876" s="185" t="str">
        <f t="shared" si="93"/>
        <v/>
      </c>
      <c r="F876" s="201" t="str">
        <f t="shared" si="94"/>
        <v/>
      </c>
      <c r="G876" s="202" t="str">
        <f t="shared" si="95"/>
        <v/>
      </c>
    </row>
    <row r="877" spans="2:7" x14ac:dyDescent="0.4">
      <c r="B877" s="10">
        <v>71</v>
      </c>
      <c r="C877" s="134" t="str">
        <f t="shared" si="92"/>
        <v>71</v>
      </c>
      <c r="D877" s="185" t="str">
        <f>IFERROR(VLOOKUP(C877,'2 出納簿(入力用)'!$C$5:$L$304,7,FALSE),"")</f>
        <v/>
      </c>
      <c r="E877" s="185" t="str">
        <f t="shared" si="93"/>
        <v/>
      </c>
      <c r="F877" s="201" t="str">
        <f t="shared" si="94"/>
        <v/>
      </c>
      <c r="G877" s="202" t="str">
        <f t="shared" si="95"/>
        <v/>
      </c>
    </row>
    <row r="878" spans="2:7" x14ac:dyDescent="0.4">
      <c r="B878" s="10">
        <v>72</v>
      </c>
      <c r="C878" s="134" t="str">
        <f t="shared" si="92"/>
        <v>72</v>
      </c>
      <c r="D878" s="185" t="str">
        <f>IFERROR(VLOOKUP(C878,'2 出納簿(入力用)'!$C$5:$L$304,7,FALSE),"")</f>
        <v/>
      </c>
      <c r="E878" s="185" t="str">
        <f t="shared" si="93"/>
        <v/>
      </c>
      <c r="F878" s="201" t="str">
        <f t="shared" si="94"/>
        <v/>
      </c>
      <c r="G878" s="202" t="str">
        <f t="shared" si="95"/>
        <v/>
      </c>
    </row>
    <row r="879" spans="2:7" x14ac:dyDescent="0.4">
      <c r="B879" s="10">
        <v>73</v>
      </c>
      <c r="C879" s="134" t="str">
        <f t="shared" si="92"/>
        <v>73</v>
      </c>
      <c r="D879" s="185" t="str">
        <f>IFERROR(VLOOKUP(C879,'2 出納簿(入力用)'!$C$5:$L$304,7,FALSE),"")</f>
        <v/>
      </c>
      <c r="E879" s="185" t="str">
        <f t="shared" si="93"/>
        <v/>
      </c>
      <c r="F879" s="201" t="str">
        <f t="shared" si="94"/>
        <v/>
      </c>
      <c r="G879" s="202" t="str">
        <f t="shared" si="95"/>
        <v/>
      </c>
    </row>
    <row r="880" spans="2:7" x14ac:dyDescent="0.4">
      <c r="B880" s="10">
        <v>74</v>
      </c>
      <c r="C880" s="134" t="str">
        <f t="shared" si="92"/>
        <v>74</v>
      </c>
      <c r="D880" s="185" t="str">
        <f>IFERROR(VLOOKUP(C880,'2 出納簿(入力用)'!$C$5:$L$304,7,FALSE),"")</f>
        <v/>
      </c>
      <c r="E880" s="185" t="str">
        <f t="shared" si="93"/>
        <v/>
      </c>
      <c r="F880" s="201" t="str">
        <f t="shared" si="94"/>
        <v/>
      </c>
      <c r="G880" s="202" t="str">
        <f t="shared" si="95"/>
        <v/>
      </c>
    </row>
    <row r="881" spans="2:7" x14ac:dyDescent="0.4">
      <c r="B881" s="10">
        <v>75</v>
      </c>
      <c r="C881" s="134" t="str">
        <f t="shared" si="92"/>
        <v>75</v>
      </c>
      <c r="D881" s="185" t="str">
        <f>IFERROR(VLOOKUP(C881,'2 出納簿(入力用)'!$C$5:$L$304,7,FALSE),"")</f>
        <v/>
      </c>
      <c r="E881" s="185" t="str">
        <f t="shared" si="93"/>
        <v/>
      </c>
      <c r="F881" s="201" t="str">
        <f t="shared" si="94"/>
        <v/>
      </c>
      <c r="G881" s="202" t="str">
        <f t="shared" si="95"/>
        <v/>
      </c>
    </row>
    <row r="882" spans="2:7" x14ac:dyDescent="0.4">
      <c r="B882" s="10">
        <v>76</v>
      </c>
      <c r="C882" s="134" t="str">
        <f t="shared" si="92"/>
        <v>76</v>
      </c>
      <c r="D882" s="185" t="str">
        <f>IFERROR(VLOOKUP(C882,'2 出納簿(入力用)'!$C$5:$L$304,7,FALSE),"")</f>
        <v/>
      </c>
      <c r="E882" s="185" t="str">
        <f t="shared" si="93"/>
        <v/>
      </c>
      <c r="F882" s="201" t="str">
        <f t="shared" si="94"/>
        <v/>
      </c>
      <c r="G882" s="202" t="str">
        <f t="shared" si="95"/>
        <v/>
      </c>
    </row>
    <row r="883" spans="2:7" x14ac:dyDescent="0.4">
      <c r="B883" s="10">
        <v>77</v>
      </c>
      <c r="C883" s="134" t="str">
        <f t="shared" si="92"/>
        <v>77</v>
      </c>
      <c r="D883" s="185" t="str">
        <f>IFERROR(VLOOKUP(C883,'2 出納簿(入力用)'!$C$5:$L$304,7,FALSE),"")</f>
        <v/>
      </c>
      <c r="E883" s="185" t="str">
        <f t="shared" si="93"/>
        <v/>
      </c>
      <c r="F883" s="201" t="str">
        <f t="shared" si="94"/>
        <v/>
      </c>
      <c r="G883" s="202" t="str">
        <f t="shared" si="95"/>
        <v/>
      </c>
    </row>
    <row r="884" spans="2:7" x14ac:dyDescent="0.4">
      <c r="B884" s="10">
        <v>78</v>
      </c>
      <c r="C884" s="134" t="str">
        <f t="shared" si="92"/>
        <v>78</v>
      </c>
      <c r="D884" s="185" t="str">
        <f>IFERROR(VLOOKUP(C884,'2 出納簿(入力用)'!$C$5:$L$304,7,FALSE),"")</f>
        <v/>
      </c>
      <c r="E884" s="185" t="str">
        <f t="shared" si="93"/>
        <v/>
      </c>
      <c r="F884" s="201" t="str">
        <f t="shared" si="94"/>
        <v/>
      </c>
      <c r="G884" s="202" t="str">
        <f t="shared" si="95"/>
        <v/>
      </c>
    </row>
    <row r="885" spans="2:7" x14ac:dyDescent="0.4">
      <c r="B885" s="10">
        <v>79</v>
      </c>
      <c r="C885" s="134" t="str">
        <f t="shared" si="92"/>
        <v>79</v>
      </c>
      <c r="D885" s="185" t="str">
        <f>IFERROR(VLOOKUP(C885,'2 出納簿(入力用)'!$C$5:$L$304,7,FALSE),"")</f>
        <v/>
      </c>
      <c r="E885" s="185" t="str">
        <f t="shared" si="93"/>
        <v/>
      </c>
      <c r="F885" s="201" t="str">
        <f t="shared" si="94"/>
        <v/>
      </c>
      <c r="G885" s="202" t="str">
        <f t="shared" si="95"/>
        <v/>
      </c>
    </row>
    <row r="886" spans="2:7" x14ac:dyDescent="0.4">
      <c r="B886" s="10">
        <v>80</v>
      </c>
      <c r="C886" s="134" t="str">
        <f t="shared" si="92"/>
        <v>80</v>
      </c>
      <c r="D886" s="185" t="str">
        <f>IFERROR(VLOOKUP(C886,'2 出納簿(入力用)'!$C$5:$L$304,7,FALSE),"")</f>
        <v/>
      </c>
      <c r="E886" s="185" t="str">
        <f t="shared" si="93"/>
        <v/>
      </c>
      <c r="F886" s="201" t="str">
        <f t="shared" si="94"/>
        <v/>
      </c>
      <c r="G886" s="202" t="str">
        <f t="shared" si="95"/>
        <v/>
      </c>
    </row>
    <row r="887" spans="2:7" x14ac:dyDescent="0.4">
      <c r="B887" s="10">
        <v>81</v>
      </c>
      <c r="C887" s="134" t="str">
        <f t="shared" si="92"/>
        <v>81</v>
      </c>
      <c r="D887" s="185" t="str">
        <f>IFERROR(VLOOKUP(C887,'2 出納簿(入力用)'!$C$5:$L$304,7,FALSE),"")</f>
        <v/>
      </c>
      <c r="E887" s="185" t="str">
        <f t="shared" si="93"/>
        <v/>
      </c>
      <c r="F887" s="201" t="str">
        <f t="shared" si="94"/>
        <v/>
      </c>
      <c r="G887" s="202" t="str">
        <f t="shared" si="95"/>
        <v/>
      </c>
    </row>
    <row r="888" spans="2:7" x14ac:dyDescent="0.4">
      <c r="B888" s="10">
        <v>82</v>
      </c>
      <c r="C888" s="134" t="str">
        <f t="shared" si="92"/>
        <v>82</v>
      </c>
      <c r="D888" s="185" t="str">
        <f>IFERROR(VLOOKUP(C888,'2 出納簿(入力用)'!$C$5:$L$304,7,FALSE),"")</f>
        <v/>
      </c>
      <c r="E888" s="185" t="str">
        <f t="shared" si="93"/>
        <v/>
      </c>
      <c r="F888" s="201" t="str">
        <f t="shared" si="94"/>
        <v/>
      </c>
      <c r="G888" s="202" t="str">
        <f t="shared" si="95"/>
        <v/>
      </c>
    </row>
    <row r="889" spans="2:7" x14ac:dyDescent="0.4">
      <c r="B889" s="10">
        <v>83</v>
      </c>
      <c r="C889" s="134" t="str">
        <f t="shared" si="92"/>
        <v>83</v>
      </c>
      <c r="D889" s="185" t="str">
        <f>IFERROR(VLOOKUP(C889,'2 出納簿(入力用)'!$C$5:$L$304,7,FALSE),"")</f>
        <v/>
      </c>
      <c r="E889" s="185" t="str">
        <f t="shared" si="93"/>
        <v/>
      </c>
      <c r="F889" s="201" t="str">
        <f t="shared" si="94"/>
        <v/>
      </c>
      <c r="G889" s="202" t="str">
        <f t="shared" si="95"/>
        <v/>
      </c>
    </row>
    <row r="890" spans="2:7" x14ac:dyDescent="0.4">
      <c r="B890" s="10">
        <v>84</v>
      </c>
      <c r="C890" s="134" t="str">
        <f t="shared" si="92"/>
        <v>84</v>
      </c>
      <c r="D890" s="185" t="str">
        <f>IFERROR(VLOOKUP(C890,'2 出納簿(入力用)'!$C$5:$L$304,7,FALSE),"")</f>
        <v/>
      </c>
      <c r="E890" s="185" t="str">
        <f t="shared" si="93"/>
        <v/>
      </c>
      <c r="F890" s="201" t="str">
        <f t="shared" si="94"/>
        <v/>
      </c>
      <c r="G890" s="202" t="str">
        <f t="shared" si="95"/>
        <v/>
      </c>
    </row>
    <row r="891" spans="2:7" x14ac:dyDescent="0.4">
      <c r="B891" s="10">
        <v>85</v>
      </c>
      <c r="C891" s="134" t="str">
        <f t="shared" si="92"/>
        <v>85</v>
      </c>
      <c r="D891" s="185" t="str">
        <f>IFERROR(VLOOKUP(C891,'2 出納簿(入力用)'!$C$5:$L$304,7,FALSE),"")</f>
        <v/>
      </c>
      <c r="E891" s="185" t="str">
        <f t="shared" si="93"/>
        <v/>
      </c>
      <c r="F891" s="201" t="str">
        <f t="shared" si="94"/>
        <v/>
      </c>
      <c r="G891" s="202" t="str">
        <f t="shared" si="95"/>
        <v/>
      </c>
    </row>
    <row r="892" spans="2:7" x14ac:dyDescent="0.4">
      <c r="B892" s="10">
        <v>86</v>
      </c>
      <c r="C892" s="134" t="str">
        <f t="shared" si="92"/>
        <v>86</v>
      </c>
      <c r="D892" s="185" t="str">
        <f>IFERROR(VLOOKUP(C892,'2 出納簿(入力用)'!$C$5:$L$304,7,FALSE),"")</f>
        <v/>
      </c>
      <c r="E892" s="185" t="str">
        <f t="shared" si="93"/>
        <v/>
      </c>
      <c r="F892" s="201" t="str">
        <f t="shared" si="94"/>
        <v/>
      </c>
      <c r="G892" s="202" t="str">
        <f t="shared" si="95"/>
        <v/>
      </c>
    </row>
    <row r="893" spans="2:7" x14ac:dyDescent="0.4">
      <c r="B893" s="10">
        <v>87</v>
      </c>
      <c r="C893" s="134" t="str">
        <f t="shared" si="92"/>
        <v>87</v>
      </c>
      <c r="D893" s="185" t="str">
        <f>IFERROR(VLOOKUP(C893,'2 出納簿(入力用)'!$C$5:$L$304,7,FALSE),"")</f>
        <v/>
      </c>
      <c r="E893" s="185" t="str">
        <f t="shared" si="93"/>
        <v/>
      </c>
      <c r="F893" s="201" t="str">
        <f t="shared" si="94"/>
        <v/>
      </c>
      <c r="G893" s="202" t="str">
        <f t="shared" si="95"/>
        <v/>
      </c>
    </row>
    <row r="894" spans="2:7" x14ac:dyDescent="0.4">
      <c r="B894" s="10">
        <v>88</v>
      </c>
      <c r="C894" s="134" t="str">
        <f t="shared" si="92"/>
        <v>88</v>
      </c>
      <c r="D894" s="185" t="str">
        <f>IFERROR(VLOOKUP(C894,'2 出納簿(入力用)'!$C$5:$L$304,7,FALSE),"")</f>
        <v/>
      </c>
      <c r="E894" s="185" t="str">
        <f t="shared" si="93"/>
        <v/>
      </c>
      <c r="F894" s="201" t="str">
        <f t="shared" si="94"/>
        <v/>
      </c>
      <c r="G894" s="202" t="str">
        <f t="shared" si="95"/>
        <v/>
      </c>
    </row>
    <row r="895" spans="2:7" x14ac:dyDescent="0.4">
      <c r="B895" s="10">
        <v>89</v>
      </c>
      <c r="C895" s="134" t="str">
        <f t="shared" si="92"/>
        <v>89</v>
      </c>
      <c r="D895" s="185" t="str">
        <f>IFERROR(VLOOKUP(C895,'2 出納簿(入力用)'!$C$5:$L$304,7,FALSE),"")</f>
        <v/>
      </c>
      <c r="E895" s="185" t="str">
        <f t="shared" si="93"/>
        <v/>
      </c>
      <c r="F895" s="201" t="str">
        <f t="shared" si="94"/>
        <v/>
      </c>
      <c r="G895" s="202" t="str">
        <f t="shared" si="95"/>
        <v/>
      </c>
    </row>
    <row r="896" spans="2:7" x14ac:dyDescent="0.4">
      <c r="B896" s="10">
        <v>90</v>
      </c>
      <c r="C896" s="134" t="str">
        <f t="shared" si="92"/>
        <v>90</v>
      </c>
      <c r="D896" s="185" t="str">
        <f>IFERROR(VLOOKUP(C896,'2 出納簿(入力用)'!$C$5:$L$304,7,FALSE),"")</f>
        <v/>
      </c>
      <c r="E896" s="185" t="str">
        <f t="shared" si="93"/>
        <v/>
      </c>
      <c r="F896" s="201" t="str">
        <f t="shared" si="94"/>
        <v/>
      </c>
      <c r="G896" s="202" t="str">
        <f t="shared" si="95"/>
        <v/>
      </c>
    </row>
    <row r="897" spans="2:7" x14ac:dyDescent="0.4">
      <c r="B897" s="10">
        <v>91</v>
      </c>
      <c r="C897" s="134" t="str">
        <f t="shared" si="92"/>
        <v>91</v>
      </c>
      <c r="D897" s="185" t="str">
        <f>IFERROR(VLOOKUP(C897,'2 出納簿(入力用)'!$C$5:$L$304,7,FALSE),"")</f>
        <v/>
      </c>
      <c r="E897" s="185" t="str">
        <f t="shared" si="93"/>
        <v/>
      </c>
      <c r="F897" s="201" t="str">
        <f t="shared" si="94"/>
        <v/>
      </c>
      <c r="G897" s="202" t="str">
        <f t="shared" si="95"/>
        <v/>
      </c>
    </row>
    <row r="898" spans="2:7" x14ac:dyDescent="0.4">
      <c r="B898" s="10">
        <v>92</v>
      </c>
      <c r="C898" s="134" t="str">
        <f t="shared" si="92"/>
        <v>92</v>
      </c>
      <c r="D898" s="185" t="str">
        <f>IFERROR(VLOOKUP(C898,'2 出納簿(入力用)'!$C$5:$L$304,7,FALSE),"")</f>
        <v/>
      </c>
      <c r="E898" s="185" t="str">
        <f t="shared" si="93"/>
        <v/>
      </c>
      <c r="F898" s="201" t="str">
        <f t="shared" si="94"/>
        <v/>
      </c>
      <c r="G898" s="202" t="str">
        <f t="shared" si="95"/>
        <v/>
      </c>
    </row>
    <row r="899" spans="2:7" x14ac:dyDescent="0.4">
      <c r="B899" s="10">
        <v>93</v>
      </c>
      <c r="C899" s="134" t="str">
        <f t="shared" si="92"/>
        <v>93</v>
      </c>
      <c r="D899" s="185" t="str">
        <f>IFERROR(VLOOKUP(C899,'2 出納簿(入力用)'!$C$5:$L$304,7,FALSE),"")</f>
        <v/>
      </c>
      <c r="E899" s="185" t="str">
        <f t="shared" si="93"/>
        <v/>
      </c>
      <c r="F899" s="201" t="str">
        <f t="shared" si="94"/>
        <v/>
      </c>
      <c r="G899" s="202" t="str">
        <f t="shared" si="95"/>
        <v/>
      </c>
    </row>
    <row r="900" spans="2:7" x14ac:dyDescent="0.4">
      <c r="B900" s="10">
        <v>94</v>
      </c>
      <c r="C900" s="134" t="str">
        <f t="shared" si="92"/>
        <v>94</v>
      </c>
      <c r="D900" s="185" t="str">
        <f>IFERROR(VLOOKUP(C900,'2 出納簿(入力用)'!$C$5:$L$304,7,FALSE),"")</f>
        <v/>
      </c>
      <c r="E900" s="185" t="str">
        <f t="shared" si="93"/>
        <v/>
      </c>
      <c r="F900" s="201" t="str">
        <f t="shared" si="94"/>
        <v/>
      </c>
      <c r="G900" s="202" t="str">
        <f t="shared" si="95"/>
        <v/>
      </c>
    </row>
    <row r="901" spans="2:7" x14ac:dyDescent="0.4">
      <c r="B901" s="10">
        <v>95</v>
      </c>
      <c r="C901" s="134" t="str">
        <f t="shared" si="92"/>
        <v>95</v>
      </c>
      <c r="D901" s="185" t="str">
        <f>IFERROR(VLOOKUP(C901,'2 出納簿(入力用)'!$C$5:$L$304,7,FALSE),"")</f>
        <v/>
      </c>
      <c r="E901" s="185" t="str">
        <f t="shared" si="93"/>
        <v/>
      </c>
      <c r="F901" s="201" t="str">
        <f t="shared" si="94"/>
        <v/>
      </c>
      <c r="G901" s="202" t="str">
        <f t="shared" si="95"/>
        <v/>
      </c>
    </row>
    <row r="902" spans="2:7" x14ac:dyDescent="0.4">
      <c r="B902" s="10">
        <v>96</v>
      </c>
      <c r="C902" s="134" t="str">
        <f t="shared" si="92"/>
        <v>96</v>
      </c>
      <c r="D902" s="185" t="str">
        <f>IFERROR(VLOOKUP(C902,'2 出納簿(入力用)'!$C$5:$L$304,7,FALSE),"")</f>
        <v/>
      </c>
      <c r="E902" s="185" t="str">
        <f t="shared" si="93"/>
        <v/>
      </c>
      <c r="F902" s="201" t="str">
        <f t="shared" si="94"/>
        <v/>
      </c>
      <c r="G902" s="202" t="str">
        <f t="shared" si="95"/>
        <v/>
      </c>
    </row>
    <row r="903" spans="2:7" x14ac:dyDescent="0.4">
      <c r="B903" s="10">
        <v>97</v>
      </c>
      <c r="C903" s="134" t="str">
        <f t="shared" ref="C903:C906" si="96">CONCATENATE(B903,$O$4)</f>
        <v>97</v>
      </c>
      <c r="D903" s="185" t="str">
        <f>IFERROR(VLOOKUP(C903,'2 出納簿(入力用)'!$C$5:$L$304,7,FALSE),"")</f>
        <v/>
      </c>
      <c r="E903" s="185" t="str">
        <f t="shared" si="93"/>
        <v/>
      </c>
      <c r="F903" s="201" t="str">
        <f t="shared" si="94"/>
        <v/>
      </c>
      <c r="G903" s="202" t="str">
        <f t="shared" si="95"/>
        <v/>
      </c>
    </row>
    <row r="904" spans="2:7" x14ac:dyDescent="0.4">
      <c r="B904" s="10">
        <v>98</v>
      </c>
      <c r="C904" s="134" t="str">
        <f t="shared" si="96"/>
        <v>98</v>
      </c>
      <c r="D904" s="185" t="str">
        <f>IFERROR(VLOOKUP(C904,'2 出納簿(入力用)'!$C$5:$L$304,7,FALSE),"")</f>
        <v/>
      </c>
      <c r="E904" s="185" t="str">
        <f t="shared" ref="E904:E906" si="97">IFERROR(E903+D904,"")</f>
        <v/>
      </c>
      <c r="F904" s="201" t="str">
        <f t="shared" si="94"/>
        <v/>
      </c>
      <c r="G904" s="202" t="str">
        <f t="shared" si="95"/>
        <v/>
      </c>
    </row>
    <row r="905" spans="2:7" x14ac:dyDescent="0.4">
      <c r="B905" s="10">
        <v>99</v>
      </c>
      <c r="C905" s="134" t="str">
        <f t="shared" si="96"/>
        <v>99</v>
      </c>
      <c r="D905" s="185" t="str">
        <f>IFERROR(VLOOKUP(C905,'2 出納簿(入力用)'!$C$5:$L$304,7,FALSE),"")</f>
        <v/>
      </c>
      <c r="E905" s="185" t="str">
        <f t="shared" si="97"/>
        <v/>
      </c>
      <c r="F905" s="201" t="str">
        <f t="shared" si="94"/>
        <v/>
      </c>
      <c r="G905" s="202" t="str">
        <f t="shared" si="95"/>
        <v/>
      </c>
    </row>
    <row r="906" spans="2:7" ht="15" thickBot="1" x14ac:dyDescent="0.45">
      <c r="B906" s="62">
        <v>100</v>
      </c>
      <c r="C906" s="167" t="str">
        <f t="shared" si="96"/>
        <v>100</v>
      </c>
      <c r="D906" s="168" t="str">
        <f>IFERROR(VLOOKUP(C906,'2 出納簿(入力用)'!$C$5:$L$304,7,FALSE),"")</f>
        <v/>
      </c>
      <c r="E906" s="168" t="str">
        <f t="shared" si="97"/>
        <v/>
      </c>
      <c r="F906" s="203" t="str">
        <f t="shared" si="94"/>
        <v/>
      </c>
      <c r="G906" s="204" t="str">
        <f t="shared" si="95"/>
        <v/>
      </c>
    </row>
    <row r="907" spans="2:7" ht="15" thickTop="1" x14ac:dyDescent="0.4">
      <c r="B907" s="63">
        <v>1</v>
      </c>
      <c r="C907" s="169" t="str">
        <f t="shared" ref="C907:C938" si="98">CONCATENATE(B907,$P$4)</f>
        <v>1</v>
      </c>
      <c r="D907" s="173" t="str">
        <f>IFERROR(VLOOKUP(C907,'2 出納簿(入力用)'!$C$5:$L$304,7,FALSE),"")</f>
        <v/>
      </c>
      <c r="E907" s="173" t="str">
        <f>D907</f>
        <v/>
      </c>
      <c r="F907" s="190" t="str">
        <f>IFERROR(IF(E907/$P$5&gt;1,"×",IF(E907/$P$5&gt;=0.8,"△","")),"")</f>
        <v/>
      </c>
      <c r="G907" s="191" t="str">
        <f>IFERROR(IF(E907/$P$5&gt;1,$P$4&amp;"が予算額を超えました",IF(E907/$P$5&gt;=0.8,$P$4&amp;"の執行率が8割を超えました","")),"")</f>
        <v/>
      </c>
    </row>
    <row r="908" spans="2:7" x14ac:dyDescent="0.4">
      <c r="B908" s="64">
        <v>2</v>
      </c>
      <c r="C908" s="171" t="str">
        <f t="shared" si="98"/>
        <v>2</v>
      </c>
      <c r="D908" s="192" t="str">
        <f>IFERROR(VLOOKUP(C908,'2 出納簿(入力用)'!$C$5:$L$304,7,FALSE),"")</f>
        <v/>
      </c>
      <c r="E908" s="192" t="str">
        <f t="shared" ref="E908:E939" si="99">IFERROR(E907+D908,"")</f>
        <v/>
      </c>
      <c r="F908" s="193" t="str">
        <f t="shared" ref="F908:F971" si="100">IFERROR(IF(E908/$P$5&gt;1,"×",IF(E908/$P$5&gt;=0.8,"△","")),"")</f>
        <v/>
      </c>
      <c r="G908" s="194" t="str">
        <f t="shared" ref="G908:G971" si="101">IFERROR(IF(E908/$P$5&gt;1,$P$4&amp;"が予算額を超えました",IF(E908/$P$5&gt;=0.8,$P$4&amp;"の執行率が8割を超えました","")),"")</f>
        <v/>
      </c>
    </row>
    <row r="909" spans="2:7" x14ac:dyDescent="0.4">
      <c r="B909" s="64">
        <v>3</v>
      </c>
      <c r="C909" s="171" t="str">
        <f t="shared" si="98"/>
        <v>3</v>
      </c>
      <c r="D909" s="192" t="str">
        <f>IFERROR(VLOOKUP(C909,'2 出納簿(入力用)'!$C$5:$L$304,7,FALSE),"")</f>
        <v/>
      </c>
      <c r="E909" s="192" t="str">
        <f t="shared" si="99"/>
        <v/>
      </c>
      <c r="F909" s="193" t="str">
        <f t="shared" si="100"/>
        <v/>
      </c>
      <c r="G909" s="194" t="str">
        <f t="shared" si="101"/>
        <v/>
      </c>
    </row>
    <row r="910" spans="2:7" x14ac:dyDescent="0.4">
      <c r="B910" s="64">
        <v>4</v>
      </c>
      <c r="C910" s="171" t="str">
        <f t="shared" si="98"/>
        <v>4</v>
      </c>
      <c r="D910" s="192" t="str">
        <f>IFERROR(VLOOKUP(C910,'2 出納簿(入力用)'!$C$5:$L$304,7,FALSE),"")</f>
        <v/>
      </c>
      <c r="E910" s="192" t="str">
        <f t="shared" si="99"/>
        <v/>
      </c>
      <c r="F910" s="193" t="str">
        <f t="shared" si="100"/>
        <v/>
      </c>
      <c r="G910" s="194" t="str">
        <f t="shared" si="101"/>
        <v/>
      </c>
    </row>
    <row r="911" spans="2:7" x14ac:dyDescent="0.4">
      <c r="B911" s="64">
        <v>5</v>
      </c>
      <c r="C911" s="171" t="str">
        <f t="shared" si="98"/>
        <v>5</v>
      </c>
      <c r="D911" s="192" t="str">
        <f>IFERROR(VLOOKUP(C911,'2 出納簿(入力用)'!$C$5:$L$304,7,FALSE),"")</f>
        <v/>
      </c>
      <c r="E911" s="192" t="str">
        <f t="shared" si="99"/>
        <v/>
      </c>
      <c r="F911" s="193" t="str">
        <f t="shared" si="100"/>
        <v/>
      </c>
      <c r="G911" s="194" t="str">
        <f t="shared" si="101"/>
        <v/>
      </c>
    </row>
    <row r="912" spans="2:7" x14ac:dyDescent="0.4">
      <c r="B912" s="64">
        <v>6</v>
      </c>
      <c r="C912" s="171" t="str">
        <f t="shared" si="98"/>
        <v>6</v>
      </c>
      <c r="D912" s="192" t="str">
        <f>IFERROR(VLOOKUP(C912,'2 出納簿(入力用)'!$C$5:$L$304,7,FALSE),"")</f>
        <v/>
      </c>
      <c r="E912" s="192" t="str">
        <f t="shared" si="99"/>
        <v/>
      </c>
      <c r="F912" s="193" t="str">
        <f t="shared" si="100"/>
        <v/>
      </c>
      <c r="G912" s="194" t="str">
        <f t="shared" si="101"/>
        <v/>
      </c>
    </row>
    <row r="913" spans="2:7" x14ac:dyDescent="0.4">
      <c r="B913" s="64">
        <v>7</v>
      </c>
      <c r="C913" s="171" t="str">
        <f t="shared" si="98"/>
        <v>7</v>
      </c>
      <c r="D913" s="192" t="str">
        <f>IFERROR(VLOOKUP(C913,'2 出納簿(入力用)'!$C$5:$L$304,7,FALSE),"")</f>
        <v/>
      </c>
      <c r="E913" s="192" t="str">
        <f t="shared" si="99"/>
        <v/>
      </c>
      <c r="F913" s="193" t="str">
        <f t="shared" si="100"/>
        <v/>
      </c>
      <c r="G913" s="194" t="str">
        <f t="shared" si="101"/>
        <v/>
      </c>
    </row>
    <row r="914" spans="2:7" x14ac:dyDescent="0.4">
      <c r="B914" s="64">
        <v>8</v>
      </c>
      <c r="C914" s="171" t="str">
        <f t="shared" si="98"/>
        <v>8</v>
      </c>
      <c r="D914" s="192" t="str">
        <f>IFERROR(VLOOKUP(C914,'2 出納簿(入力用)'!$C$5:$L$304,7,FALSE),"")</f>
        <v/>
      </c>
      <c r="E914" s="192" t="str">
        <f t="shared" si="99"/>
        <v/>
      </c>
      <c r="F914" s="193" t="str">
        <f t="shared" si="100"/>
        <v/>
      </c>
      <c r="G914" s="194" t="str">
        <f t="shared" si="101"/>
        <v/>
      </c>
    </row>
    <row r="915" spans="2:7" x14ac:dyDescent="0.4">
      <c r="B915" s="64">
        <v>9</v>
      </c>
      <c r="C915" s="171" t="str">
        <f t="shared" si="98"/>
        <v>9</v>
      </c>
      <c r="D915" s="192" t="str">
        <f>IFERROR(VLOOKUP(C915,'2 出納簿(入力用)'!$C$5:$L$304,7,FALSE),"")</f>
        <v/>
      </c>
      <c r="E915" s="192" t="str">
        <f t="shared" si="99"/>
        <v/>
      </c>
      <c r="F915" s="193" t="str">
        <f t="shared" si="100"/>
        <v/>
      </c>
      <c r="G915" s="194" t="str">
        <f t="shared" si="101"/>
        <v/>
      </c>
    </row>
    <row r="916" spans="2:7" x14ac:dyDescent="0.4">
      <c r="B916" s="64">
        <v>10</v>
      </c>
      <c r="C916" s="171" t="str">
        <f t="shared" si="98"/>
        <v>10</v>
      </c>
      <c r="D916" s="192" t="str">
        <f>IFERROR(VLOOKUP(C916,'2 出納簿(入力用)'!$C$5:$L$304,7,FALSE),"")</f>
        <v/>
      </c>
      <c r="E916" s="192" t="str">
        <f t="shared" si="99"/>
        <v/>
      </c>
      <c r="F916" s="193" t="str">
        <f t="shared" si="100"/>
        <v/>
      </c>
      <c r="G916" s="194" t="str">
        <f t="shared" si="101"/>
        <v/>
      </c>
    </row>
    <row r="917" spans="2:7" x14ac:dyDescent="0.4">
      <c r="B917" s="64">
        <v>11</v>
      </c>
      <c r="C917" s="171" t="str">
        <f t="shared" si="98"/>
        <v>11</v>
      </c>
      <c r="D917" s="192" t="str">
        <f>IFERROR(VLOOKUP(C917,'2 出納簿(入力用)'!$C$5:$L$304,7,FALSE),"")</f>
        <v/>
      </c>
      <c r="E917" s="192" t="str">
        <f t="shared" si="99"/>
        <v/>
      </c>
      <c r="F917" s="193" t="str">
        <f t="shared" si="100"/>
        <v/>
      </c>
      <c r="G917" s="194" t="str">
        <f t="shared" si="101"/>
        <v/>
      </c>
    </row>
    <row r="918" spans="2:7" x14ac:dyDescent="0.4">
      <c r="B918" s="64">
        <v>12</v>
      </c>
      <c r="C918" s="171" t="str">
        <f t="shared" si="98"/>
        <v>12</v>
      </c>
      <c r="D918" s="192" t="str">
        <f>IFERROR(VLOOKUP(C918,'2 出納簿(入力用)'!$C$5:$L$304,7,FALSE),"")</f>
        <v/>
      </c>
      <c r="E918" s="192" t="str">
        <f t="shared" si="99"/>
        <v/>
      </c>
      <c r="F918" s="193" t="str">
        <f t="shared" si="100"/>
        <v/>
      </c>
      <c r="G918" s="194" t="str">
        <f t="shared" si="101"/>
        <v/>
      </c>
    </row>
    <row r="919" spans="2:7" x14ac:dyDescent="0.4">
      <c r="B919" s="64">
        <v>13</v>
      </c>
      <c r="C919" s="171" t="str">
        <f t="shared" si="98"/>
        <v>13</v>
      </c>
      <c r="D919" s="192" t="str">
        <f>IFERROR(VLOOKUP(C919,'2 出納簿(入力用)'!$C$5:$L$304,7,FALSE),"")</f>
        <v/>
      </c>
      <c r="E919" s="192" t="str">
        <f t="shared" si="99"/>
        <v/>
      </c>
      <c r="F919" s="193" t="str">
        <f t="shared" si="100"/>
        <v/>
      </c>
      <c r="G919" s="194" t="str">
        <f t="shared" si="101"/>
        <v/>
      </c>
    </row>
    <row r="920" spans="2:7" x14ac:dyDescent="0.4">
      <c r="B920" s="64">
        <v>14</v>
      </c>
      <c r="C920" s="171" t="str">
        <f t="shared" si="98"/>
        <v>14</v>
      </c>
      <c r="D920" s="192" t="str">
        <f>IFERROR(VLOOKUP(C920,'2 出納簿(入力用)'!$C$5:$L$304,7,FALSE),"")</f>
        <v/>
      </c>
      <c r="E920" s="192" t="str">
        <f t="shared" si="99"/>
        <v/>
      </c>
      <c r="F920" s="193" t="str">
        <f t="shared" si="100"/>
        <v/>
      </c>
      <c r="G920" s="194" t="str">
        <f t="shared" si="101"/>
        <v/>
      </c>
    </row>
    <row r="921" spans="2:7" x14ac:dyDescent="0.4">
      <c r="B921" s="64">
        <v>15</v>
      </c>
      <c r="C921" s="171" t="str">
        <f t="shared" si="98"/>
        <v>15</v>
      </c>
      <c r="D921" s="192" t="str">
        <f>IFERROR(VLOOKUP(C921,'2 出納簿(入力用)'!$C$5:$L$304,7,FALSE),"")</f>
        <v/>
      </c>
      <c r="E921" s="192" t="str">
        <f t="shared" si="99"/>
        <v/>
      </c>
      <c r="F921" s="193" t="str">
        <f t="shared" si="100"/>
        <v/>
      </c>
      <c r="G921" s="194" t="str">
        <f t="shared" si="101"/>
        <v/>
      </c>
    </row>
    <row r="922" spans="2:7" x14ac:dyDescent="0.4">
      <c r="B922" s="64">
        <v>16</v>
      </c>
      <c r="C922" s="171" t="str">
        <f t="shared" si="98"/>
        <v>16</v>
      </c>
      <c r="D922" s="192" t="str">
        <f>IFERROR(VLOOKUP(C922,'2 出納簿(入力用)'!$C$5:$L$304,7,FALSE),"")</f>
        <v/>
      </c>
      <c r="E922" s="192" t="str">
        <f t="shared" si="99"/>
        <v/>
      </c>
      <c r="F922" s="193" t="str">
        <f t="shared" si="100"/>
        <v/>
      </c>
      <c r="G922" s="194" t="str">
        <f t="shared" si="101"/>
        <v/>
      </c>
    </row>
    <row r="923" spans="2:7" x14ac:dyDescent="0.4">
      <c r="B923" s="64">
        <v>17</v>
      </c>
      <c r="C923" s="171" t="str">
        <f t="shared" si="98"/>
        <v>17</v>
      </c>
      <c r="D923" s="192" t="str">
        <f>IFERROR(VLOOKUP(C923,'2 出納簿(入力用)'!$C$5:$L$304,7,FALSE),"")</f>
        <v/>
      </c>
      <c r="E923" s="192" t="str">
        <f t="shared" si="99"/>
        <v/>
      </c>
      <c r="F923" s="193" t="str">
        <f t="shared" si="100"/>
        <v/>
      </c>
      <c r="G923" s="194" t="str">
        <f t="shared" si="101"/>
        <v/>
      </c>
    </row>
    <row r="924" spans="2:7" x14ac:dyDescent="0.4">
      <c r="B924" s="64">
        <v>18</v>
      </c>
      <c r="C924" s="171" t="str">
        <f t="shared" si="98"/>
        <v>18</v>
      </c>
      <c r="D924" s="192" t="str">
        <f>IFERROR(VLOOKUP(C924,'2 出納簿(入力用)'!$C$5:$L$304,7,FALSE),"")</f>
        <v/>
      </c>
      <c r="E924" s="192" t="str">
        <f t="shared" si="99"/>
        <v/>
      </c>
      <c r="F924" s="193" t="str">
        <f t="shared" si="100"/>
        <v/>
      </c>
      <c r="G924" s="194" t="str">
        <f t="shared" si="101"/>
        <v/>
      </c>
    </row>
    <row r="925" spans="2:7" x14ac:dyDescent="0.4">
      <c r="B925" s="64">
        <v>19</v>
      </c>
      <c r="C925" s="171" t="str">
        <f t="shared" si="98"/>
        <v>19</v>
      </c>
      <c r="D925" s="192" t="str">
        <f>IFERROR(VLOOKUP(C925,'2 出納簿(入力用)'!$C$5:$L$304,7,FALSE),"")</f>
        <v/>
      </c>
      <c r="E925" s="192" t="str">
        <f t="shared" si="99"/>
        <v/>
      </c>
      <c r="F925" s="193" t="str">
        <f t="shared" si="100"/>
        <v/>
      </c>
      <c r="G925" s="194" t="str">
        <f t="shared" si="101"/>
        <v/>
      </c>
    </row>
    <row r="926" spans="2:7" x14ac:dyDescent="0.4">
      <c r="B926" s="64">
        <v>20</v>
      </c>
      <c r="C926" s="171" t="str">
        <f t="shared" si="98"/>
        <v>20</v>
      </c>
      <c r="D926" s="192" t="str">
        <f>IFERROR(VLOOKUP(C926,'2 出納簿(入力用)'!$C$5:$L$304,7,FALSE),"")</f>
        <v/>
      </c>
      <c r="E926" s="192" t="str">
        <f t="shared" si="99"/>
        <v/>
      </c>
      <c r="F926" s="193" t="str">
        <f t="shared" si="100"/>
        <v/>
      </c>
      <c r="G926" s="194" t="str">
        <f t="shared" si="101"/>
        <v/>
      </c>
    </row>
    <row r="927" spans="2:7" x14ac:dyDescent="0.4">
      <c r="B927" s="64">
        <v>21</v>
      </c>
      <c r="C927" s="171" t="str">
        <f t="shared" si="98"/>
        <v>21</v>
      </c>
      <c r="D927" s="192" t="str">
        <f>IFERROR(VLOOKUP(C927,'2 出納簿(入力用)'!$C$5:$L$304,7,FALSE),"")</f>
        <v/>
      </c>
      <c r="E927" s="192" t="str">
        <f t="shared" si="99"/>
        <v/>
      </c>
      <c r="F927" s="193" t="str">
        <f t="shared" si="100"/>
        <v/>
      </c>
      <c r="G927" s="194" t="str">
        <f t="shared" si="101"/>
        <v/>
      </c>
    </row>
    <row r="928" spans="2:7" x14ac:dyDescent="0.4">
      <c r="B928" s="64">
        <v>22</v>
      </c>
      <c r="C928" s="171" t="str">
        <f t="shared" si="98"/>
        <v>22</v>
      </c>
      <c r="D928" s="192" t="str">
        <f>IFERROR(VLOOKUP(C928,'2 出納簿(入力用)'!$C$5:$L$304,7,FALSE),"")</f>
        <v/>
      </c>
      <c r="E928" s="192" t="str">
        <f t="shared" si="99"/>
        <v/>
      </c>
      <c r="F928" s="193" t="str">
        <f t="shared" si="100"/>
        <v/>
      </c>
      <c r="G928" s="194" t="str">
        <f t="shared" si="101"/>
        <v/>
      </c>
    </row>
    <row r="929" spans="2:7" x14ac:dyDescent="0.4">
      <c r="B929" s="64">
        <v>23</v>
      </c>
      <c r="C929" s="171" t="str">
        <f t="shared" si="98"/>
        <v>23</v>
      </c>
      <c r="D929" s="192" t="str">
        <f>IFERROR(VLOOKUP(C929,'2 出納簿(入力用)'!$C$5:$L$304,7,FALSE),"")</f>
        <v/>
      </c>
      <c r="E929" s="192" t="str">
        <f t="shared" si="99"/>
        <v/>
      </c>
      <c r="F929" s="193" t="str">
        <f t="shared" si="100"/>
        <v/>
      </c>
      <c r="G929" s="194" t="str">
        <f t="shared" si="101"/>
        <v/>
      </c>
    </row>
    <row r="930" spans="2:7" x14ac:dyDescent="0.4">
      <c r="B930" s="64">
        <v>24</v>
      </c>
      <c r="C930" s="171" t="str">
        <f t="shared" si="98"/>
        <v>24</v>
      </c>
      <c r="D930" s="192" t="str">
        <f>IFERROR(VLOOKUP(C930,'2 出納簿(入力用)'!$C$5:$L$304,7,FALSE),"")</f>
        <v/>
      </c>
      <c r="E930" s="192" t="str">
        <f t="shared" si="99"/>
        <v/>
      </c>
      <c r="F930" s="193" t="str">
        <f t="shared" si="100"/>
        <v/>
      </c>
      <c r="G930" s="194" t="str">
        <f t="shared" si="101"/>
        <v/>
      </c>
    </row>
    <row r="931" spans="2:7" x14ac:dyDescent="0.4">
      <c r="B931" s="64">
        <v>25</v>
      </c>
      <c r="C931" s="171" t="str">
        <f t="shared" si="98"/>
        <v>25</v>
      </c>
      <c r="D931" s="192" t="str">
        <f>IFERROR(VLOOKUP(C931,'2 出納簿(入力用)'!$C$5:$L$304,7,FALSE),"")</f>
        <v/>
      </c>
      <c r="E931" s="192" t="str">
        <f t="shared" si="99"/>
        <v/>
      </c>
      <c r="F931" s="193" t="str">
        <f t="shared" si="100"/>
        <v/>
      </c>
      <c r="G931" s="194" t="str">
        <f t="shared" si="101"/>
        <v/>
      </c>
    </row>
    <row r="932" spans="2:7" x14ac:dyDescent="0.4">
      <c r="B932" s="64">
        <v>26</v>
      </c>
      <c r="C932" s="171" t="str">
        <f t="shared" si="98"/>
        <v>26</v>
      </c>
      <c r="D932" s="192" t="str">
        <f>IFERROR(VLOOKUP(C932,'2 出納簿(入力用)'!$C$5:$L$304,7,FALSE),"")</f>
        <v/>
      </c>
      <c r="E932" s="192" t="str">
        <f t="shared" si="99"/>
        <v/>
      </c>
      <c r="F932" s="193" t="str">
        <f t="shared" si="100"/>
        <v/>
      </c>
      <c r="G932" s="194" t="str">
        <f t="shared" si="101"/>
        <v/>
      </c>
    </row>
    <row r="933" spans="2:7" x14ac:dyDescent="0.4">
      <c r="B933" s="64">
        <v>27</v>
      </c>
      <c r="C933" s="171" t="str">
        <f t="shared" si="98"/>
        <v>27</v>
      </c>
      <c r="D933" s="192" t="str">
        <f>IFERROR(VLOOKUP(C933,'2 出納簿(入力用)'!$C$5:$L$304,7,FALSE),"")</f>
        <v/>
      </c>
      <c r="E933" s="192" t="str">
        <f t="shared" si="99"/>
        <v/>
      </c>
      <c r="F933" s="193" t="str">
        <f t="shared" si="100"/>
        <v/>
      </c>
      <c r="G933" s="194" t="str">
        <f t="shared" si="101"/>
        <v/>
      </c>
    </row>
    <row r="934" spans="2:7" x14ac:dyDescent="0.4">
      <c r="B934" s="64">
        <v>28</v>
      </c>
      <c r="C934" s="171" t="str">
        <f t="shared" si="98"/>
        <v>28</v>
      </c>
      <c r="D934" s="192" t="str">
        <f>IFERROR(VLOOKUP(C934,'2 出納簿(入力用)'!$C$5:$L$304,7,FALSE),"")</f>
        <v/>
      </c>
      <c r="E934" s="192" t="str">
        <f t="shared" si="99"/>
        <v/>
      </c>
      <c r="F934" s="193" t="str">
        <f t="shared" si="100"/>
        <v/>
      </c>
      <c r="G934" s="194" t="str">
        <f t="shared" si="101"/>
        <v/>
      </c>
    </row>
    <row r="935" spans="2:7" x14ac:dyDescent="0.4">
      <c r="B935" s="64">
        <v>29</v>
      </c>
      <c r="C935" s="171" t="str">
        <f t="shared" si="98"/>
        <v>29</v>
      </c>
      <c r="D935" s="192" t="str">
        <f>IFERROR(VLOOKUP(C935,'2 出納簿(入力用)'!$C$5:$L$304,7,FALSE),"")</f>
        <v/>
      </c>
      <c r="E935" s="192" t="str">
        <f t="shared" si="99"/>
        <v/>
      </c>
      <c r="F935" s="193" t="str">
        <f t="shared" si="100"/>
        <v/>
      </c>
      <c r="G935" s="194" t="str">
        <f t="shared" si="101"/>
        <v/>
      </c>
    </row>
    <row r="936" spans="2:7" x14ac:dyDescent="0.4">
      <c r="B936" s="64">
        <v>30</v>
      </c>
      <c r="C936" s="171" t="str">
        <f t="shared" si="98"/>
        <v>30</v>
      </c>
      <c r="D936" s="192" t="str">
        <f>IFERROR(VLOOKUP(C936,'2 出納簿(入力用)'!$C$5:$L$304,7,FALSE),"")</f>
        <v/>
      </c>
      <c r="E936" s="192" t="str">
        <f t="shared" si="99"/>
        <v/>
      </c>
      <c r="F936" s="193" t="str">
        <f t="shared" si="100"/>
        <v/>
      </c>
      <c r="G936" s="194" t="str">
        <f t="shared" si="101"/>
        <v/>
      </c>
    </row>
    <row r="937" spans="2:7" x14ac:dyDescent="0.4">
      <c r="B937" s="64">
        <v>31</v>
      </c>
      <c r="C937" s="171" t="str">
        <f t="shared" si="98"/>
        <v>31</v>
      </c>
      <c r="D937" s="192" t="str">
        <f>IFERROR(VLOOKUP(C937,'2 出納簿(入力用)'!$C$5:$L$304,7,FALSE),"")</f>
        <v/>
      </c>
      <c r="E937" s="192" t="str">
        <f t="shared" si="99"/>
        <v/>
      </c>
      <c r="F937" s="193" t="str">
        <f t="shared" si="100"/>
        <v/>
      </c>
      <c r="G937" s="194" t="str">
        <f t="shared" si="101"/>
        <v/>
      </c>
    </row>
    <row r="938" spans="2:7" x14ac:dyDescent="0.4">
      <c r="B938" s="64">
        <v>32</v>
      </c>
      <c r="C938" s="171" t="str">
        <f t="shared" si="98"/>
        <v>32</v>
      </c>
      <c r="D938" s="192" t="str">
        <f>IFERROR(VLOOKUP(C938,'2 出納簿(入力用)'!$C$5:$L$304,7,FALSE),"")</f>
        <v/>
      </c>
      <c r="E938" s="192" t="str">
        <f t="shared" si="99"/>
        <v/>
      </c>
      <c r="F938" s="193" t="str">
        <f t="shared" si="100"/>
        <v/>
      </c>
      <c r="G938" s="194" t="str">
        <f t="shared" si="101"/>
        <v/>
      </c>
    </row>
    <row r="939" spans="2:7" x14ac:dyDescent="0.4">
      <c r="B939" s="64">
        <v>33</v>
      </c>
      <c r="C939" s="171" t="str">
        <f t="shared" ref="C939:C970" si="102">CONCATENATE(B939,$P$4)</f>
        <v>33</v>
      </c>
      <c r="D939" s="192" t="str">
        <f>IFERROR(VLOOKUP(C939,'2 出納簿(入力用)'!$C$5:$L$304,7,FALSE),"")</f>
        <v/>
      </c>
      <c r="E939" s="192" t="str">
        <f t="shared" si="99"/>
        <v/>
      </c>
      <c r="F939" s="193" t="str">
        <f t="shared" si="100"/>
        <v/>
      </c>
      <c r="G939" s="194" t="str">
        <f t="shared" si="101"/>
        <v/>
      </c>
    </row>
    <row r="940" spans="2:7" x14ac:dyDescent="0.4">
      <c r="B940" s="64">
        <v>34</v>
      </c>
      <c r="C940" s="171" t="str">
        <f t="shared" si="102"/>
        <v>34</v>
      </c>
      <c r="D940" s="192" t="str">
        <f>IFERROR(VLOOKUP(C940,'2 出納簿(入力用)'!$C$5:$L$304,7,FALSE),"")</f>
        <v/>
      </c>
      <c r="E940" s="192" t="str">
        <f t="shared" ref="E940:E971" si="103">IFERROR(E939+D940,"")</f>
        <v/>
      </c>
      <c r="F940" s="193" t="str">
        <f t="shared" si="100"/>
        <v/>
      </c>
      <c r="G940" s="194" t="str">
        <f t="shared" si="101"/>
        <v/>
      </c>
    </row>
    <row r="941" spans="2:7" x14ac:dyDescent="0.4">
      <c r="B941" s="64">
        <v>35</v>
      </c>
      <c r="C941" s="171" t="str">
        <f t="shared" si="102"/>
        <v>35</v>
      </c>
      <c r="D941" s="192" t="str">
        <f>IFERROR(VLOOKUP(C941,'2 出納簿(入力用)'!$C$5:$L$304,7,FALSE),"")</f>
        <v/>
      </c>
      <c r="E941" s="192" t="str">
        <f t="shared" si="103"/>
        <v/>
      </c>
      <c r="F941" s="193" t="str">
        <f t="shared" si="100"/>
        <v/>
      </c>
      <c r="G941" s="194" t="str">
        <f t="shared" si="101"/>
        <v/>
      </c>
    </row>
    <row r="942" spans="2:7" x14ac:dyDescent="0.4">
      <c r="B942" s="64">
        <v>36</v>
      </c>
      <c r="C942" s="171" t="str">
        <f t="shared" si="102"/>
        <v>36</v>
      </c>
      <c r="D942" s="192" t="str">
        <f>IFERROR(VLOOKUP(C942,'2 出納簿(入力用)'!$C$5:$L$304,7,FALSE),"")</f>
        <v/>
      </c>
      <c r="E942" s="192" t="str">
        <f t="shared" si="103"/>
        <v/>
      </c>
      <c r="F942" s="193" t="str">
        <f t="shared" si="100"/>
        <v/>
      </c>
      <c r="G942" s="194" t="str">
        <f t="shared" si="101"/>
        <v/>
      </c>
    </row>
    <row r="943" spans="2:7" x14ac:dyDescent="0.4">
      <c r="B943" s="64">
        <v>37</v>
      </c>
      <c r="C943" s="171" t="str">
        <f t="shared" si="102"/>
        <v>37</v>
      </c>
      <c r="D943" s="192" t="str">
        <f>IFERROR(VLOOKUP(C943,'2 出納簿(入力用)'!$C$5:$L$304,7,FALSE),"")</f>
        <v/>
      </c>
      <c r="E943" s="192" t="str">
        <f t="shared" si="103"/>
        <v/>
      </c>
      <c r="F943" s="193" t="str">
        <f t="shared" si="100"/>
        <v/>
      </c>
      <c r="G943" s="194" t="str">
        <f t="shared" si="101"/>
        <v/>
      </c>
    </row>
    <row r="944" spans="2:7" x14ac:dyDescent="0.4">
      <c r="B944" s="64">
        <v>38</v>
      </c>
      <c r="C944" s="171" t="str">
        <f t="shared" si="102"/>
        <v>38</v>
      </c>
      <c r="D944" s="192" t="str">
        <f>IFERROR(VLOOKUP(C944,'2 出納簿(入力用)'!$C$5:$L$304,7,FALSE),"")</f>
        <v/>
      </c>
      <c r="E944" s="192" t="str">
        <f t="shared" si="103"/>
        <v/>
      </c>
      <c r="F944" s="193" t="str">
        <f t="shared" si="100"/>
        <v/>
      </c>
      <c r="G944" s="194" t="str">
        <f t="shared" si="101"/>
        <v/>
      </c>
    </row>
    <row r="945" spans="2:7" x14ac:dyDescent="0.4">
      <c r="B945" s="64">
        <v>39</v>
      </c>
      <c r="C945" s="171" t="str">
        <f t="shared" si="102"/>
        <v>39</v>
      </c>
      <c r="D945" s="192" t="str">
        <f>IFERROR(VLOOKUP(C945,'2 出納簿(入力用)'!$C$5:$L$304,7,FALSE),"")</f>
        <v/>
      </c>
      <c r="E945" s="192" t="str">
        <f t="shared" si="103"/>
        <v/>
      </c>
      <c r="F945" s="193" t="str">
        <f t="shared" si="100"/>
        <v/>
      </c>
      <c r="G945" s="194" t="str">
        <f t="shared" si="101"/>
        <v/>
      </c>
    </row>
    <row r="946" spans="2:7" x14ac:dyDescent="0.4">
      <c r="B946" s="64">
        <v>40</v>
      </c>
      <c r="C946" s="171" t="str">
        <f t="shared" si="102"/>
        <v>40</v>
      </c>
      <c r="D946" s="192" t="str">
        <f>IFERROR(VLOOKUP(C946,'2 出納簿(入力用)'!$C$5:$L$304,7,FALSE),"")</f>
        <v/>
      </c>
      <c r="E946" s="192" t="str">
        <f t="shared" si="103"/>
        <v/>
      </c>
      <c r="F946" s="193" t="str">
        <f t="shared" si="100"/>
        <v/>
      </c>
      <c r="G946" s="194" t="str">
        <f t="shared" si="101"/>
        <v/>
      </c>
    </row>
    <row r="947" spans="2:7" x14ac:dyDescent="0.4">
      <c r="B947" s="64">
        <v>41</v>
      </c>
      <c r="C947" s="171" t="str">
        <f t="shared" si="102"/>
        <v>41</v>
      </c>
      <c r="D947" s="192" t="str">
        <f>IFERROR(VLOOKUP(C947,'2 出納簿(入力用)'!$C$5:$L$304,7,FALSE),"")</f>
        <v/>
      </c>
      <c r="E947" s="192" t="str">
        <f t="shared" si="103"/>
        <v/>
      </c>
      <c r="F947" s="193" t="str">
        <f t="shared" si="100"/>
        <v/>
      </c>
      <c r="G947" s="194" t="str">
        <f t="shared" si="101"/>
        <v/>
      </c>
    </row>
    <row r="948" spans="2:7" x14ac:dyDescent="0.4">
      <c r="B948" s="64">
        <v>42</v>
      </c>
      <c r="C948" s="171" t="str">
        <f t="shared" si="102"/>
        <v>42</v>
      </c>
      <c r="D948" s="192" t="str">
        <f>IFERROR(VLOOKUP(C948,'2 出納簿(入力用)'!$C$5:$L$304,7,FALSE),"")</f>
        <v/>
      </c>
      <c r="E948" s="192" t="str">
        <f t="shared" si="103"/>
        <v/>
      </c>
      <c r="F948" s="193" t="str">
        <f t="shared" si="100"/>
        <v/>
      </c>
      <c r="G948" s="194" t="str">
        <f t="shared" si="101"/>
        <v/>
      </c>
    </row>
    <row r="949" spans="2:7" x14ac:dyDescent="0.4">
      <c r="B949" s="64">
        <v>43</v>
      </c>
      <c r="C949" s="171" t="str">
        <f t="shared" si="102"/>
        <v>43</v>
      </c>
      <c r="D949" s="192" t="str">
        <f>IFERROR(VLOOKUP(C949,'2 出納簿(入力用)'!$C$5:$L$304,7,FALSE),"")</f>
        <v/>
      </c>
      <c r="E949" s="192" t="str">
        <f t="shared" si="103"/>
        <v/>
      </c>
      <c r="F949" s="193" t="str">
        <f t="shared" si="100"/>
        <v/>
      </c>
      <c r="G949" s="194" t="str">
        <f t="shared" si="101"/>
        <v/>
      </c>
    </row>
    <row r="950" spans="2:7" x14ac:dyDescent="0.4">
      <c r="B950" s="64">
        <v>44</v>
      </c>
      <c r="C950" s="171" t="str">
        <f t="shared" si="102"/>
        <v>44</v>
      </c>
      <c r="D950" s="192" t="str">
        <f>IFERROR(VLOOKUP(C950,'2 出納簿(入力用)'!$C$5:$L$304,7,FALSE),"")</f>
        <v/>
      </c>
      <c r="E950" s="192" t="str">
        <f t="shared" si="103"/>
        <v/>
      </c>
      <c r="F950" s="193" t="str">
        <f t="shared" si="100"/>
        <v/>
      </c>
      <c r="G950" s="194" t="str">
        <f t="shared" si="101"/>
        <v/>
      </c>
    </row>
    <row r="951" spans="2:7" x14ac:dyDescent="0.4">
      <c r="B951" s="64">
        <v>45</v>
      </c>
      <c r="C951" s="171" t="str">
        <f t="shared" si="102"/>
        <v>45</v>
      </c>
      <c r="D951" s="192" t="str">
        <f>IFERROR(VLOOKUP(C951,'2 出納簿(入力用)'!$C$5:$L$304,7,FALSE),"")</f>
        <v/>
      </c>
      <c r="E951" s="192" t="str">
        <f t="shared" si="103"/>
        <v/>
      </c>
      <c r="F951" s="193" t="str">
        <f t="shared" si="100"/>
        <v/>
      </c>
      <c r="G951" s="194" t="str">
        <f t="shared" si="101"/>
        <v/>
      </c>
    </row>
    <row r="952" spans="2:7" x14ac:dyDescent="0.4">
      <c r="B952" s="64">
        <v>46</v>
      </c>
      <c r="C952" s="171" t="str">
        <f t="shared" si="102"/>
        <v>46</v>
      </c>
      <c r="D952" s="192" t="str">
        <f>IFERROR(VLOOKUP(C952,'2 出納簿(入力用)'!$C$5:$L$304,7,FALSE),"")</f>
        <v/>
      </c>
      <c r="E952" s="192" t="str">
        <f t="shared" si="103"/>
        <v/>
      </c>
      <c r="F952" s="193" t="str">
        <f t="shared" si="100"/>
        <v/>
      </c>
      <c r="G952" s="194" t="str">
        <f t="shared" si="101"/>
        <v/>
      </c>
    </row>
    <row r="953" spans="2:7" x14ac:dyDescent="0.4">
      <c r="B953" s="64">
        <v>47</v>
      </c>
      <c r="C953" s="171" t="str">
        <f t="shared" si="102"/>
        <v>47</v>
      </c>
      <c r="D953" s="192" t="str">
        <f>IFERROR(VLOOKUP(C953,'2 出納簿(入力用)'!$C$5:$L$304,7,FALSE),"")</f>
        <v/>
      </c>
      <c r="E953" s="192" t="str">
        <f t="shared" si="103"/>
        <v/>
      </c>
      <c r="F953" s="193" t="str">
        <f t="shared" si="100"/>
        <v/>
      </c>
      <c r="G953" s="194" t="str">
        <f t="shared" si="101"/>
        <v/>
      </c>
    </row>
    <row r="954" spans="2:7" x14ac:dyDescent="0.4">
      <c r="B954" s="64">
        <v>48</v>
      </c>
      <c r="C954" s="171" t="str">
        <f t="shared" si="102"/>
        <v>48</v>
      </c>
      <c r="D954" s="192" t="str">
        <f>IFERROR(VLOOKUP(C954,'2 出納簿(入力用)'!$C$5:$L$304,7,FALSE),"")</f>
        <v/>
      </c>
      <c r="E954" s="192" t="str">
        <f t="shared" si="103"/>
        <v/>
      </c>
      <c r="F954" s="193" t="str">
        <f t="shared" si="100"/>
        <v/>
      </c>
      <c r="G954" s="194" t="str">
        <f t="shared" si="101"/>
        <v/>
      </c>
    </row>
    <row r="955" spans="2:7" x14ac:dyDescent="0.4">
      <c r="B955" s="64">
        <v>49</v>
      </c>
      <c r="C955" s="171" t="str">
        <f t="shared" si="102"/>
        <v>49</v>
      </c>
      <c r="D955" s="192" t="str">
        <f>IFERROR(VLOOKUP(C955,'2 出納簿(入力用)'!$C$5:$L$304,7,FALSE),"")</f>
        <v/>
      </c>
      <c r="E955" s="192" t="str">
        <f t="shared" si="103"/>
        <v/>
      </c>
      <c r="F955" s="193" t="str">
        <f t="shared" si="100"/>
        <v/>
      </c>
      <c r="G955" s="194" t="str">
        <f t="shared" si="101"/>
        <v/>
      </c>
    </row>
    <row r="956" spans="2:7" x14ac:dyDescent="0.4">
      <c r="B956" s="64">
        <v>50</v>
      </c>
      <c r="C956" s="171" t="str">
        <f t="shared" si="102"/>
        <v>50</v>
      </c>
      <c r="D956" s="192" t="str">
        <f>IFERROR(VLOOKUP(C956,'2 出納簿(入力用)'!$C$5:$L$304,7,FALSE),"")</f>
        <v/>
      </c>
      <c r="E956" s="192" t="str">
        <f t="shared" si="103"/>
        <v/>
      </c>
      <c r="F956" s="193" t="str">
        <f t="shared" si="100"/>
        <v/>
      </c>
      <c r="G956" s="194" t="str">
        <f t="shared" si="101"/>
        <v/>
      </c>
    </row>
    <row r="957" spans="2:7" x14ac:dyDescent="0.4">
      <c r="B957" s="64">
        <v>51</v>
      </c>
      <c r="C957" s="171" t="str">
        <f t="shared" si="102"/>
        <v>51</v>
      </c>
      <c r="D957" s="192" t="str">
        <f>IFERROR(VLOOKUP(C957,'2 出納簿(入力用)'!$C$5:$L$304,7,FALSE),"")</f>
        <v/>
      </c>
      <c r="E957" s="192" t="str">
        <f t="shared" si="103"/>
        <v/>
      </c>
      <c r="F957" s="193" t="str">
        <f t="shared" si="100"/>
        <v/>
      </c>
      <c r="G957" s="194" t="str">
        <f t="shared" si="101"/>
        <v/>
      </c>
    </row>
    <row r="958" spans="2:7" x14ac:dyDescent="0.4">
      <c r="B958" s="64">
        <v>52</v>
      </c>
      <c r="C958" s="171" t="str">
        <f t="shared" si="102"/>
        <v>52</v>
      </c>
      <c r="D958" s="192" t="str">
        <f>IFERROR(VLOOKUP(C958,'2 出納簿(入力用)'!$C$5:$L$304,7,FALSE),"")</f>
        <v/>
      </c>
      <c r="E958" s="192" t="str">
        <f t="shared" si="103"/>
        <v/>
      </c>
      <c r="F958" s="193" t="str">
        <f t="shared" si="100"/>
        <v/>
      </c>
      <c r="G958" s="194" t="str">
        <f t="shared" si="101"/>
        <v/>
      </c>
    </row>
    <row r="959" spans="2:7" x14ac:dyDescent="0.4">
      <c r="B959" s="64">
        <v>53</v>
      </c>
      <c r="C959" s="171" t="str">
        <f t="shared" si="102"/>
        <v>53</v>
      </c>
      <c r="D959" s="192" t="str">
        <f>IFERROR(VLOOKUP(C959,'2 出納簿(入力用)'!$C$5:$L$304,7,FALSE),"")</f>
        <v/>
      </c>
      <c r="E959" s="192" t="str">
        <f t="shared" si="103"/>
        <v/>
      </c>
      <c r="F959" s="193" t="str">
        <f t="shared" si="100"/>
        <v/>
      </c>
      <c r="G959" s="194" t="str">
        <f t="shared" si="101"/>
        <v/>
      </c>
    </row>
    <row r="960" spans="2:7" x14ac:dyDescent="0.4">
      <c r="B960" s="64">
        <v>54</v>
      </c>
      <c r="C960" s="171" t="str">
        <f t="shared" si="102"/>
        <v>54</v>
      </c>
      <c r="D960" s="192" t="str">
        <f>IFERROR(VLOOKUP(C960,'2 出納簿(入力用)'!$C$5:$L$304,7,FALSE),"")</f>
        <v/>
      </c>
      <c r="E960" s="192" t="str">
        <f t="shared" si="103"/>
        <v/>
      </c>
      <c r="F960" s="193" t="str">
        <f t="shared" si="100"/>
        <v/>
      </c>
      <c r="G960" s="194" t="str">
        <f t="shared" si="101"/>
        <v/>
      </c>
    </row>
    <row r="961" spans="2:7" x14ac:dyDescent="0.4">
      <c r="B961" s="64">
        <v>55</v>
      </c>
      <c r="C961" s="171" t="str">
        <f t="shared" si="102"/>
        <v>55</v>
      </c>
      <c r="D961" s="192" t="str">
        <f>IFERROR(VLOOKUP(C961,'2 出納簿(入力用)'!$C$5:$L$304,7,FALSE),"")</f>
        <v/>
      </c>
      <c r="E961" s="192" t="str">
        <f t="shared" si="103"/>
        <v/>
      </c>
      <c r="F961" s="193" t="str">
        <f t="shared" si="100"/>
        <v/>
      </c>
      <c r="G961" s="194" t="str">
        <f t="shared" si="101"/>
        <v/>
      </c>
    </row>
    <row r="962" spans="2:7" x14ac:dyDescent="0.4">
      <c r="B962" s="64">
        <v>56</v>
      </c>
      <c r="C962" s="171" t="str">
        <f t="shared" si="102"/>
        <v>56</v>
      </c>
      <c r="D962" s="192" t="str">
        <f>IFERROR(VLOOKUP(C962,'2 出納簿(入力用)'!$C$5:$L$304,7,FALSE),"")</f>
        <v/>
      </c>
      <c r="E962" s="192" t="str">
        <f t="shared" si="103"/>
        <v/>
      </c>
      <c r="F962" s="193" t="str">
        <f t="shared" si="100"/>
        <v/>
      </c>
      <c r="G962" s="194" t="str">
        <f t="shared" si="101"/>
        <v/>
      </c>
    </row>
    <row r="963" spans="2:7" x14ac:dyDescent="0.4">
      <c r="B963" s="64">
        <v>57</v>
      </c>
      <c r="C963" s="171" t="str">
        <f t="shared" si="102"/>
        <v>57</v>
      </c>
      <c r="D963" s="192" t="str">
        <f>IFERROR(VLOOKUP(C963,'2 出納簿(入力用)'!$C$5:$L$304,7,FALSE),"")</f>
        <v/>
      </c>
      <c r="E963" s="192" t="str">
        <f t="shared" si="103"/>
        <v/>
      </c>
      <c r="F963" s="193" t="str">
        <f t="shared" si="100"/>
        <v/>
      </c>
      <c r="G963" s="194" t="str">
        <f t="shared" si="101"/>
        <v/>
      </c>
    </row>
    <row r="964" spans="2:7" x14ac:dyDescent="0.4">
      <c r="B964" s="64">
        <v>58</v>
      </c>
      <c r="C964" s="171" t="str">
        <f t="shared" si="102"/>
        <v>58</v>
      </c>
      <c r="D964" s="192" t="str">
        <f>IFERROR(VLOOKUP(C964,'2 出納簿(入力用)'!$C$5:$L$304,7,FALSE),"")</f>
        <v/>
      </c>
      <c r="E964" s="192" t="str">
        <f t="shared" si="103"/>
        <v/>
      </c>
      <c r="F964" s="193" t="str">
        <f t="shared" si="100"/>
        <v/>
      </c>
      <c r="G964" s="194" t="str">
        <f t="shared" si="101"/>
        <v/>
      </c>
    </row>
    <row r="965" spans="2:7" x14ac:dyDescent="0.4">
      <c r="B965" s="64">
        <v>59</v>
      </c>
      <c r="C965" s="171" t="str">
        <f t="shared" si="102"/>
        <v>59</v>
      </c>
      <c r="D965" s="192" t="str">
        <f>IFERROR(VLOOKUP(C965,'2 出納簿(入力用)'!$C$5:$L$304,7,FALSE),"")</f>
        <v/>
      </c>
      <c r="E965" s="192" t="str">
        <f t="shared" si="103"/>
        <v/>
      </c>
      <c r="F965" s="193" t="str">
        <f t="shared" si="100"/>
        <v/>
      </c>
      <c r="G965" s="194" t="str">
        <f t="shared" si="101"/>
        <v/>
      </c>
    </row>
    <row r="966" spans="2:7" x14ac:dyDescent="0.4">
      <c r="B966" s="64">
        <v>60</v>
      </c>
      <c r="C966" s="171" t="str">
        <f t="shared" si="102"/>
        <v>60</v>
      </c>
      <c r="D966" s="192" t="str">
        <f>IFERROR(VLOOKUP(C966,'2 出納簿(入力用)'!$C$5:$L$304,7,FALSE),"")</f>
        <v/>
      </c>
      <c r="E966" s="192" t="str">
        <f t="shared" si="103"/>
        <v/>
      </c>
      <c r="F966" s="193" t="str">
        <f t="shared" si="100"/>
        <v/>
      </c>
      <c r="G966" s="194" t="str">
        <f t="shared" si="101"/>
        <v/>
      </c>
    </row>
    <row r="967" spans="2:7" x14ac:dyDescent="0.4">
      <c r="B967" s="64">
        <v>61</v>
      </c>
      <c r="C967" s="171" t="str">
        <f t="shared" si="102"/>
        <v>61</v>
      </c>
      <c r="D967" s="192" t="str">
        <f>IFERROR(VLOOKUP(C967,'2 出納簿(入力用)'!$C$5:$L$304,7,FALSE),"")</f>
        <v/>
      </c>
      <c r="E967" s="192" t="str">
        <f t="shared" si="103"/>
        <v/>
      </c>
      <c r="F967" s="193" t="str">
        <f t="shared" si="100"/>
        <v/>
      </c>
      <c r="G967" s="194" t="str">
        <f t="shared" si="101"/>
        <v/>
      </c>
    </row>
    <row r="968" spans="2:7" x14ac:dyDescent="0.4">
      <c r="B968" s="64">
        <v>62</v>
      </c>
      <c r="C968" s="171" t="str">
        <f t="shared" si="102"/>
        <v>62</v>
      </c>
      <c r="D968" s="192" t="str">
        <f>IFERROR(VLOOKUP(C968,'2 出納簿(入力用)'!$C$5:$L$304,7,FALSE),"")</f>
        <v/>
      </c>
      <c r="E968" s="192" t="str">
        <f t="shared" si="103"/>
        <v/>
      </c>
      <c r="F968" s="193" t="str">
        <f t="shared" si="100"/>
        <v/>
      </c>
      <c r="G968" s="194" t="str">
        <f t="shared" si="101"/>
        <v/>
      </c>
    </row>
    <row r="969" spans="2:7" x14ac:dyDescent="0.4">
      <c r="B969" s="64">
        <v>63</v>
      </c>
      <c r="C969" s="171" t="str">
        <f t="shared" si="102"/>
        <v>63</v>
      </c>
      <c r="D969" s="192" t="str">
        <f>IFERROR(VLOOKUP(C969,'2 出納簿(入力用)'!$C$5:$L$304,7,FALSE),"")</f>
        <v/>
      </c>
      <c r="E969" s="192" t="str">
        <f t="shared" si="103"/>
        <v/>
      </c>
      <c r="F969" s="193" t="str">
        <f t="shared" si="100"/>
        <v/>
      </c>
      <c r="G969" s="194" t="str">
        <f t="shared" si="101"/>
        <v/>
      </c>
    </row>
    <row r="970" spans="2:7" x14ac:dyDescent="0.4">
      <c r="B970" s="64">
        <v>64</v>
      </c>
      <c r="C970" s="171" t="str">
        <f t="shared" si="102"/>
        <v>64</v>
      </c>
      <c r="D970" s="192" t="str">
        <f>IFERROR(VLOOKUP(C970,'2 出納簿(入力用)'!$C$5:$L$304,7,FALSE),"")</f>
        <v/>
      </c>
      <c r="E970" s="192" t="str">
        <f t="shared" si="103"/>
        <v/>
      </c>
      <c r="F970" s="193" t="str">
        <f t="shared" si="100"/>
        <v/>
      </c>
      <c r="G970" s="194" t="str">
        <f t="shared" si="101"/>
        <v/>
      </c>
    </row>
    <row r="971" spans="2:7" x14ac:dyDescent="0.4">
      <c r="B971" s="64">
        <v>65</v>
      </c>
      <c r="C971" s="171" t="str">
        <f t="shared" ref="C971:C1002" si="104">CONCATENATE(B971,$P$4)</f>
        <v>65</v>
      </c>
      <c r="D971" s="192" t="str">
        <f>IFERROR(VLOOKUP(C971,'2 出納簿(入力用)'!$C$5:$L$304,7,FALSE),"")</f>
        <v/>
      </c>
      <c r="E971" s="192" t="str">
        <f t="shared" si="103"/>
        <v/>
      </c>
      <c r="F971" s="193" t="str">
        <f t="shared" si="100"/>
        <v/>
      </c>
      <c r="G971" s="194" t="str">
        <f t="shared" si="101"/>
        <v/>
      </c>
    </row>
    <row r="972" spans="2:7" x14ac:dyDescent="0.4">
      <c r="B972" s="64">
        <v>66</v>
      </c>
      <c r="C972" s="171" t="str">
        <f t="shared" si="104"/>
        <v>66</v>
      </c>
      <c r="D972" s="192" t="str">
        <f>IFERROR(VLOOKUP(C972,'2 出納簿(入力用)'!$C$5:$L$304,7,FALSE),"")</f>
        <v/>
      </c>
      <c r="E972" s="192" t="str">
        <f t="shared" ref="E972:E1003" si="105">IFERROR(E971+D972,"")</f>
        <v/>
      </c>
      <c r="F972" s="193" t="str">
        <f t="shared" ref="F972:F1006" si="106">IFERROR(IF(E972/$P$5&gt;1,"×",IF(E972/$P$5&gt;=0.8,"△","")),"")</f>
        <v/>
      </c>
      <c r="G972" s="194" t="str">
        <f t="shared" ref="G972:G1006" si="107">IFERROR(IF(E972/$P$5&gt;1,$P$4&amp;"が予算額を超えました",IF(E972/$P$5&gt;=0.8,$P$4&amp;"の執行率が8割を超えました","")),"")</f>
        <v/>
      </c>
    </row>
    <row r="973" spans="2:7" x14ac:dyDescent="0.4">
      <c r="B973" s="64">
        <v>67</v>
      </c>
      <c r="C973" s="171" t="str">
        <f t="shared" si="104"/>
        <v>67</v>
      </c>
      <c r="D973" s="192" t="str">
        <f>IFERROR(VLOOKUP(C973,'2 出納簿(入力用)'!$C$5:$L$304,7,FALSE),"")</f>
        <v/>
      </c>
      <c r="E973" s="192" t="str">
        <f t="shared" si="105"/>
        <v/>
      </c>
      <c r="F973" s="193" t="str">
        <f t="shared" si="106"/>
        <v/>
      </c>
      <c r="G973" s="194" t="str">
        <f t="shared" si="107"/>
        <v/>
      </c>
    </row>
    <row r="974" spans="2:7" x14ac:dyDescent="0.4">
      <c r="B974" s="64">
        <v>68</v>
      </c>
      <c r="C974" s="171" t="str">
        <f t="shared" si="104"/>
        <v>68</v>
      </c>
      <c r="D974" s="192" t="str">
        <f>IFERROR(VLOOKUP(C974,'2 出納簿(入力用)'!$C$5:$L$304,7,FALSE),"")</f>
        <v/>
      </c>
      <c r="E974" s="192" t="str">
        <f t="shared" si="105"/>
        <v/>
      </c>
      <c r="F974" s="193" t="str">
        <f t="shared" si="106"/>
        <v/>
      </c>
      <c r="G974" s="194" t="str">
        <f t="shared" si="107"/>
        <v/>
      </c>
    </row>
    <row r="975" spans="2:7" x14ac:dyDescent="0.4">
      <c r="B975" s="64">
        <v>69</v>
      </c>
      <c r="C975" s="171" t="str">
        <f t="shared" si="104"/>
        <v>69</v>
      </c>
      <c r="D975" s="192" t="str">
        <f>IFERROR(VLOOKUP(C975,'2 出納簿(入力用)'!$C$5:$L$304,7,FALSE),"")</f>
        <v/>
      </c>
      <c r="E975" s="192" t="str">
        <f t="shared" si="105"/>
        <v/>
      </c>
      <c r="F975" s="193" t="str">
        <f t="shared" si="106"/>
        <v/>
      </c>
      <c r="G975" s="194" t="str">
        <f t="shared" si="107"/>
        <v/>
      </c>
    </row>
    <row r="976" spans="2:7" x14ac:dyDescent="0.4">
      <c r="B976" s="64">
        <v>70</v>
      </c>
      <c r="C976" s="171" t="str">
        <f t="shared" si="104"/>
        <v>70</v>
      </c>
      <c r="D976" s="192" t="str">
        <f>IFERROR(VLOOKUP(C976,'2 出納簿(入力用)'!$C$5:$L$304,7,FALSE),"")</f>
        <v/>
      </c>
      <c r="E976" s="192" t="str">
        <f t="shared" si="105"/>
        <v/>
      </c>
      <c r="F976" s="193" t="str">
        <f t="shared" si="106"/>
        <v/>
      </c>
      <c r="G976" s="194" t="str">
        <f t="shared" si="107"/>
        <v/>
      </c>
    </row>
    <row r="977" spans="2:7" x14ac:dyDescent="0.4">
      <c r="B977" s="64">
        <v>71</v>
      </c>
      <c r="C977" s="171" t="str">
        <f t="shared" si="104"/>
        <v>71</v>
      </c>
      <c r="D977" s="192" t="str">
        <f>IFERROR(VLOOKUP(C977,'2 出納簿(入力用)'!$C$5:$L$304,7,FALSE),"")</f>
        <v/>
      </c>
      <c r="E977" s="192" t="str">
        <f t="shared" si="105"/>
        <v/>
      </c>
      <c r="F977" s="193" t="str">
        <f t="shared" si="106"/>
        <v/>
      </c>
      <c r="G977" s="194" t="str">
        <f t="shared" si="107"/>
        <v/>
      </c>
    </row>
    <row r="978" spans="2:7" x14ac:dyDescent="0.4">
      <c r="B978" s="64">
        <v>72</v>
      </c>
      <c r="C978" s="171" t="str">
        <f t="shared" si="104"/>
        <v>72</v>
      </c>
      <c r="D978" s="192" t="str">
        <f>IFERROR(VLOOKUP(C978,'2 出納簿(入力用)'!$C$5:$L$304,7,FALSE),"")</f>
        <v/>
      </c>
      <c r="E978" s="192" t="str">
        <f t="shared" si="105"/>
        <v/>
      </c>
      <c r="F978" s="193" t="str">
        <f t="shared" si="106"/>
        <v/>
      </c>
      <c r="G978" s="194" t="str">
        <f t="shared" si="107"/>
        <v/>
      </c>
    </row>
    <row r="979" spans="2:7" x14ac:dyDescent="0.4">
      <c r="B979" s="64">
        <v>73</v>
      </c>
      <c r="C979" s="171" t="str">
        <f t="shared" si="104"/>
        <v>73</v>
      </c>
      <c r="D979" s="192" t="str">
        <f>IFERROR(VLOOKUP(C979,'2 出納簿(入力用)'!$C$5:$L$304,7,FALSE),"")</f>
        <v/>
      </c>
      <c r="E979" s="192" t="str">
        <f t="shared" si="105"/>
        <v/>
      </c>
      <c r="F979" s="193" t="str">
        <f t="shared" si="106"/>
        <v/>
      </c>
      <c r="G979" s="194" t="str">
        <f t="shared" si="107"/>
        <v/>
      </c>
    </row>
    <row r="980" spans="2:7" x14ac:dyDescent="0.4">
      <c r="B980" s="64">
        <v>74</v>
      </c>
      <c r="C980" s="171" t="str">
        <f t="shared" si="104"/>
        <v>74</v>
      </c>
      <c r="D980" s="192" t="str">
        <f>IFERROR(VLOOKUP(C980,'2 出納簿(入力用)'!$C$5:$L$304,7,FALSE),"")</f>
        <v/>
      </c>
      <c r="E980" s="192" t="str">
        <f t="shared" si="105"/>
        <v/>
      </c>
      <c r="F980" s="193" t="str">
        <f t="shared" si="106"/>
        <v/>
      </c>
      <c r="G980" s="194" t="str">
        <f t="shared" si="107"/>
        <v/>
      </c>
    </row>
    <row r="981" spans="2:7" x14ac:dyDescent="0.4">
      <c r="B981" s="64">
        <v>75</v>
      </c>
      <c r="C981" s="171" t="str">
        <f t="shared" si="104"/>
        <v>75</v>
      </c>
      <c r="D981" s="192" t="str">
        <f>IFERROR(VLOOKUP(C981,'2 出納簿(入力用)'!$C$5:$L$304,7,FALSE),"")</f>
        <v/>
      </c>
      <c r="E981" s="192" t="str">
        <f t="shared" si="105"/>
        <v/>
      </c>
      <c r="F981" s="193" t="str">
        <f t="shared" si="106"/>
        <v/>
      </c>
      <c r="G981" s="194" t="str">
        <f t="shared" si="107"/>
        <v/>
      </c>
    </row>
    <row r="982" spans="2:7" x14ac:dyDescent="0.4">
      <c r="B982" s="64">
        <v>76</v>
      </c>
      <c r="C982" s="171" t="str">
        <f t="shared" si="104"/>
        <v>76</v>
      </c>
      <c r="D982" s="192" t="str">
        <f>IFERROR(VLOOKUP(C982,'2 出納簿(入力用)'!$C$5:$L$304,7,FALSE),"")</f>
        <v/>
      </c>
      <c r="E982" s="192" t="str">
        <f t="shared" si="105"/>
        <v/>
      </c>
      <c r="F982" s="193" t="str">
        <f t="shared" si="106"/>
        <v/>
      </c>
      <c r="G982" s="194" t="str">
        <f t="shared" si="107"/>
        <v/>
      </c>
    </row>
    <row r="983" spans="2:7" x14ac:dyDescent="0.4">
      <c r="B983" s="64">
        <v>77</v>
      </c>
      <c r="C983" s="171" t="str">
        <f t="shared" si="104"/>
        <v>77</v>
      </c>
      <c r="D983" s="192" t="str">
        <f>IFERROR(VLOOKUP(C983,'2 出納簿(入力用)'!$C$5:$L$304,7,FALSE),"")</f>
        <v/>
      </c>
      <c r="E983" s="192" t="str">
        <f t="shared" si="105"/>
        <v/>
      </c>
      <c r="F983" s="193" t="str">
        <f t="shared" si="106"/>
        <v/>
      </c>
      <c r="G983" s="194" t="str">
        <f t="shared" si="107"/>
        <v/>
      </c>
    </row>
    <row r="984" spans="2:7" x14ac:dyDescent="0.4">
      <c r="B984" s="64">
        <v>78</v>
      </c>
      <c r="C984" s="171" t="str">
        <f t="shared" si="104"/>
        <v>78</v>
      </c>
      <c r="D984" s="192" t="str">
        <f>IFERROR(VLOOKUP(C984,'2 出納簿(入力用)'!$C$5:$L$304,7,FALSE),"")</f>
        <v/>
      </c>
      <c r="E984" s="192" t="str">
        <f t="shared" si="105"/>
        <v/>
      </c>
      <c r="F984" s="193" t="str">
        <f t="shared" si="106"/>
        <v/>
      </c>
      <c r="G984" s="194" t="str">
        <f t="shared" si="107"/>
        <v/>
      </c>
    </row>
    <row r="985" spans="2:7" x14ac:dyDescent="0.4">
      <c r="B985" s="64">
        <v>79</v>
      </c>
      <c r="C985" s="171" t="str">
        <f t="shared" si="104"/>
        <v>79</v>
      </c>
      <c r="D985" s="192" t="str">
        <f>IFERROR(VLOOKUP(C985,'2 出納簿(入力用)'!$C$5:$L$304,7,FALSE),"")</f>
        <v/>
      </c>
      <c r="E985" s="192" t="str">
        <f t="shared" si="105"/>
        <v/>
      </c>
      <c r="F985" s="193" t="str">
        <f t="shared" si="106"/>
        <v/>
      </c>
      <c r="G985" s="194" t="str">
        <f t="shared" si="107"/>
        <v/>
      </c>
    </row>
    <row r="986" spans="2:7" x14ac:dyDescent="0.4">
      <c r="B986" s="64">
        <v>80</v>
      </c>
      <c r="C986" s="171" t="str">
        <f t="shared" si="104"/>
        <v>80</v>
      </c>
      <c r="D986" s="192" t="str">
        <f>IFERROR(VLOOKUP(C986,'2 出納簿(入力用)'!$C$5:$L$304,7,FALSE),"")</f>
        <v/>
      </c>
      <c r="E986" s="192" t="str">
        <f t="shared" si="105"/>
        <v/>
      </c>
      <c r="F986" s="193" t="str">
        <f t="shared" si="106"/>
        <v/>
      </c>
      <c r="G986" s="194" t="str">
        <f t="shared" si="107"/>
        <v/>
      </c>
    </row>
    <row r="987" spans="2:7" x14ac:dyDescent="0.4">
      <c r="B987" s="64">
        <v>81</v>
      </c>
      <c r="C987" s="171" t="str">
        <f t="shared" si="104"/>
        <v>81</v>
      </c>
      <c r="D987" s="192" t="str">
        <f>IFERROR(VLOOKUP(C987,'2 出納簿(入力用)'!$C$5:$L$304,7,FALSE),"")</f>
        <v/>
      </c>
      <c r="E987" s="192" t="str">
        <f t="shared" si="105"/>
        <v/>
      </c>
      <c r="F987" s="193" t="str">
        <f t="shared" si="106"/>
        <v/>
      </c>
      <c r="G987" s="194" t="str">
        <f t="shared" si="107"/>
        <v/>
      </c>
    </row>
    <row r="988" spans="2:7" x14ac:dyDescent="0.4">
      <c r="B988" s="64">
        <v>82</v>
      </c>
      <c r="C988" s="171" t="str">
        <f t="shared" si="104"/>
        <v>82</v>
      </c>
      <c r="D988" s="192" t="str">
        <f>IFERROR(VLOOKUP(C988,'2 出納簿(入力用)'!$C$5:$L$304,7,FALSE),"")</f>
        <v/>
      </c>
      <c r="E988" s="192" t="str">
        <f t="shared" si="105"/>
        <v/>
      </c>
      <c r="F988" s="193" t="str">
        <f t="shared" si="106"/>
        <v/>
      </c>
      <c r="G988" s="194" t="str">
        <f t="shared" si="107"/>
        <v/>
      </c>
    </row>
    <row r="989" spans="2:7" x14ac:dyDescent="0.4">
      <c r="B989" s="64">
        <v>83</v>
      </c>
      <c r="C989" s="171" t="str">
        <f t="shared" si="104"/>
        <v>83</v>
      </c>
      <c r="D989" s="192" t="str">
        <f>IFERROR(VLOOKUP(C989,'2 出納簿(入力用)'!$C$5:$L$304,7,FALSE),"")</f>
        <v/>
      </c>
      <c r="E989" s="192" t="str">
        <f t="shared" si="105"/>
        <v/>
      </c>
      <c r="F989" s="193" t="str">
        <f t="shared" si="106"/>
        <v/>
      </c>
      <c r="G989" s="194" t="str">
        <f t="shared" si="107"/>
        <v/>
      </c>
    </row>
    <row r="990" spans="2:7" x14ac:dyDescent="0.4">
      <c r="B990" s="64">
        <v>84</v>
      </c>
      <c r="C990" s="171" t="str">
        <f t="shared" si="104"/>
        <v>84</v>
      </c>
      <c r="D990" s="192" t="str">
        <f>IFERROR(VLOOKUP(C990,'2 出納簿(入力用)'!$C$5:$L$304,7,FALSE),"")</f>
        <v/>
      </c>
      <c r="E990" s="192" t="str">
        <f t="shared" si="105"/>
        <v/>
      </c>
      <c r="F990" s="193" t="str">
        <f t="shared" si="106"/>
        <v/>
      </c>
      <c r="G990" s="194" t="str">
        <f t="shared" si="107"/>
        <v/>
      </c>
    </row>
    <row r="991" spans="2:7" x14ac:dyDescent="0.4">
      <c r="B991" s="64">
        <v>85</v>
      </c>
      <c r="C991" s="171" t="str">
        <f t="shared" si="104"/>
        <v>85</v>
      </c>
      <c r="D991" s="192" t="str">
        <f>IFERROR(VLOOKUP(C991,'2 出納簿(入力用)'!$C$5:$L$304,7,FALSE),"")</f>
        <v/>
      </c>
      <c r="E991" s="192" t="str">
        <f t="shared" si="105"/>
        <v/>
      </c>
      <c r="F991" s="193" t="str">
        <f t="shared" si="106"/>
        <v/>
      </c>
      <c r="G991" s="194" t="str">
        <f t="shared" si="107"/>
        <v/>
      </c>
    </row>
    <row r="992" spans="2:7" x14ac:dyDescent="0.4">
      <c r="B992" s="64">
        <v>86</v>
      </c>
      <c r="C992" s="171" t="str">
        <f t="shared" si="104"/>
        <v>86</v>
      </c>
      <c r="D992" s="192" t="str">
        <f>IFERROR(VLOOKUP(C992,'2 出納簿(入力用)'!$C$5:$L$304,7,FALSE),"")</f>
        <v/>
      </c>
      <c r="E992" s="192" t="str">
        <f t="shared" si="105"/>
        <v/>
      </c>
      <c r="F992" s="193" t="str">
        <f t="shared" si="106"/>
        <v/>
      </c>
      <c r="G992" s="194" t="str">
        <f t="shared" si="107"/>
        <v/>
      </c>
    </row>
    <row r="993" spans="2:7" x14ac:dyDescent="0.4">
      <c r="B993" s="64">
        <v>87</v>
      </c>
      <c r="C993" s="171" t="str">
        <f t="shared" si="104"/>
        <v>87</v>
      </c>
      <c r="D993" s="192" t="str">
        <f>IFERROR(VLOOKUP(C993,'2 出納簿(入力用)'!$C$5:$L$304,7,FALSE),"")</f>
        <v/>
      </c>
      <c r="E993" s="192" t="str">
        <f t="shared" si="105"/>
        <v/>
      </c>
      <c r="F993" s="193" t="str">
        <f t="shared" si="106"/>
        <v/>
      </c>
      <c r="G993" s="194" t="str">
        <f t="shared" si="107"/>
        <v/>
      </c>
    </row>
    <row r="994" spans="2:7" x14ac:dyDescent="0.4">
      <c r="B994" s="64">
        <v>88</v>
      </c>
      <c r="C994" s="171" t="str">
        <f t="shared" si="104"/>
        <v>88</v>
      </c>
      <c r="D994" s="192" t="str">
        <f>IFERROR(VLOOKUP(C994,'2 出納簿(入力用)'!$C$5:$L$304,7,FALSE),"")</f>
        <v/>
      </c>
      <c r="E994" s="192" t="str">
        <f t="shared" si="105"/>
        <v/>
      </c>
      <c r="F994" s="193" t="str">
        <f t="shared" si="106"/>
        <v/>
      </c>
      <c r="G994" s="194" t="str">
        <f t="shared" si="107"/>
        <v/>
      </c>
    </row>
    <row r="995" spans="2:7" x14ac:dyDescent="0.4">
      <c r="B995" s="64">
        <v>89</v>
      </c>
      <c r="C995" s="171" t="str">
        <f t="shared" si="104"/>
        <v>89</v>
      </c>
      <c r="D995" s="192" t="str">
        <f>IFERROR(VLOOKUP(C995,'2 出納簿(入力用)'!$C$5:$L$304,7,FALSE),"")</f>
        <v/>
      </c>
      <c r="E995" s="192" t="str">
        <f t="shared" si="105"/>
        <v/>
      </c>
      <c r="F995" s="193" t="str">
        <f t="shared" si="106"/>
        <v/>
      </c>
      <c r="G995" s="194" t="str">
        <f t="shared" si="107"/>
        <v/>
      </c>
    </row>
    <row r="996" spans="2:7" x14ac:dyDescent="0.4">
      <c r="B996" s="64">
        <v>90</v>
      </c>
      <c r="C996" s="171" t="str">
        <f t="shared" si="104"/>
        <v>90</v>
      </c>
      <c r="D996" s="192" t="str">
        <f>IFERROR(VLOOKUP(C996,'2 出納簿(入力用)'!$C$5:$L$304,7,FALSE),"")</f>
        <v/>
      </c>
      <c r="E996" s="192" t="str">
        <f t="shared" si="105"/>
        <v/>
      </c>
      <c r="F996" s="193" t="str">
        <f t="shared" si="106"/>
        <v/>
      </c>
      <c r="G996" s="194" t="str">
        <f t="shared" si="107"/>
        <v/>
      </c>
    </row>
    <row r="997" spans="2:7" x14ac:dyDescent="0.4">
      <c r="B997" s="64">
        <v>91</v>
      </c>
      <c r="C997" s="171" t="str">
        <f t="shared" si="104"/>
        <v>91</v>
      </c>
      <c r="D997" s="192" t="str">
        <f>IFERROR(VLOOKUP(C997,'2 出納簿(入力用)'!$C$5:$L$304,7,FALSE),"")</f>
        <v/>
      </c>
      <c r="E997" s="192" t="str">
        <f t="shared" si="105"/>
        <v/>
      </c>
      <c r="F997" s="193" t="str">
        <f t="shared" si="106"/>
        <v/>
      </c>
      <c r="G997" s="194" t="str">
        <f t="shared" si="107"/>
        <v/>
      </c>
    </row>
    <row r="998" spans="2:7" x14ac:dyDescent="0.4">
      <c r="B998" s="64">
        <v>92</v>
      </c>
      <c r="C998" s="171" t="str">
        <f t="shared" si="104"/>
        <v>92</v>
      </c>
      <c r="D998" s="192" t="str">
        <f>IFERROR(VLOOKUP(C998,'2 出納簿(入力用)'!$C$5:$L$304,7,FALSE),"")</f>
        <v/>
      </c>
      <c r="E998" s="192" t="str">
        <f t="shared" si="105"/>
        <v/>
      </c>
      <c r="F998" s="193" t="str">
        <f t="shared" si="106"/>
        <v/>
      </c>
      <c r="G998" s="194" t="str">
        <f t="shared" si="107"/>
        <v/>
      </c>
    </row>
    <row r="999" spans="2:7" x14ac:dyDescent="0.4">
      <c r="B999" s="64">
        <v>93</v>
      </c>
      <c r="C999" s="171" t="str">
        <f t="shared" si="104"/>
        <v>93</v>
      </c>
      <c r="D999" s="192" t="str">
        <f>IFERROR(VLOOKUP(C999,'2 出納簿(入力用)'!$C$5:$L$304,7,FALSE),"")</f>
        <v/>
      </c>
      <c r="E999" s="192" t="str">
        <f t="shared" si="105"/>
        <v/>
      </c>
      <c r="F999" s="193" t="str">
        <f t="shared" si="106"/>
        <v/>
      </c>
      <c r="G999" s="194" t="str">
        <f t="shared" si="107"/>
        <v/>
      </c>
    </row>
    <row r="1000" spans="2:7" x14ac:dyDescent="0.4">
      <c r="B1000" s="64">
        <v>94</v>
      </c>
      <c r="C1000" s="171" t="str">
        <f t="shared" si="104"/>
        <v>94</v>
      </c>
      <c r="D1000" s="192" t="str">
        <f>IFERROR(VLOOKUP(C1000,'2 出納簿(入力用)'!$C$5:$L$304,7,FALSE),"")</f>
        <v/>
      </c>
      <c r="E1000" s="192" t="str">
        <f t="shared" si="105"/>
        <v/>
      </c>
      <c r="F1000" s="193" t="str">
        <f t="shared" si="106"/>
        <v/>
      </c>
      <c r="G1000" s="194" t="str">
        <f t="shared" si="107"/>
        <v/>
      </c>
    </row>
    <row r="1001" spans="2:7" x14ac:dyDescent="0.4">
      <c r="B1001" s="64">
        <v>95</v>
      </c>
      <c r="C1001" s="171" t="str">
        <f t="shared" si="104"/>
        <v>95</v>
      </c>
      <c r="D1001" s="192" t="str">
        <f>IFERROR(VLOOKUP(C1001,'2 出納簿(入力用)'!$C$5:$L$304,7,FALSE),"")</f>
        <v/>
      </c>
      <c r="E1001" s="192" t="str">
        <f t="shared" si="105"/>
        <v/>
      </c>
      <c r="F1001" s="193" t="str">
        <f t="shared" si="106"/>
        <v/>
      </c>
      <c r="G1001" s="194" t="str">
        <f t="shared" si="107"/>
        <v/>
      </c>
    </row>
    <row r="1002" spans="2:7" x14ac:dyDescent="0.4">
      <c r="B1002" s="64">
        <v>96</v>
      </c>
      <c r="C1002" s="171" t="str">
        <f t="shared" si="104"/>
        <v>96</v>
      </c>
      <c r="D1002" s="192" t="str">
        <f>IFERROR(VLOOKUP(C1002,'2 出納簿(入力用)'!$C$5:$L$304,7,FALSE),"")</f>
        <v/>
      </c>
      <c r="E1002" s="192" t="str">
        <f t="shared" si="105"/>
        <v/>
      </c>
      <c r="F1002" s="193" t="str">
        <f t="shared" si="106"/>
        <v/>
      </c>
      <c r="G1002" s="194" t="str">
        <f t="shared" si="107"/>
        <v/>
      </c>
    </row>
    <row r="1003" spans="2:7" x14ac:dyDescent="0.4">
      <c r="B1003" s="64">
        <v>97</v>
      </c>
      <c r="C1003" s="171" t="str">
        <f t="shared" ref="C1003:C1006" si="108">CONCATENATE(B1003,$P$4)</f>
        <v>97</v>
      </c>
      <c r="D1003" s="192" t="str">
        <f>IFERROR(VLOOKUP(C1003,'2 出納簿(入力用)'!$C$5:$L$304,7,FALSE),"")</f>
        <v/>
      </c>
      <c r="E1003" s="192" t="str">
        <f t="shared" si="105"/>
        <v/>
      </c>
      <c r="F1003" s="193" t="str">
        <f t="shared" si="106"/>
        <v/>
      </c>
      <c r="G1003" s="194" t="str">
        <f t="shared" si="107"/>
        <v/>
      </c>
    </row>
    <row r="1004" spans="2:7" x14ac:dyDescent="0.4">
      <c r="B1004" s="64">
        <v>98</v>
      </c>
      <c r="C1004" s="171" t="str">
        <f t="shared" si="108"/>
        <v>98</v>
      </c>
      <c r="D1004" s="192" t="str">
        <f>IFERROR(VLOOKUP(C1004,'2 出納簿(入力用)'!$C$5:$L$304,7,FALSE),"")</f>
        <v/>
      </c>
      <c r="E1004" s="192" t="str">
        <f t="shared" ref="E1004:E1006" si="109">IFERROR(E1003+D1004,"")</f>
        <v/>
      </c>
      <c r="F1004" s="193" t="str">
        <f t="shared" si="106"/>
        <v/>
      </c>
      <c r="G1004" s="194" t="str">
        <f t="shared" si="107"/>
        <v/>
      </c>
    </row>
    <row r="1005" spans="2:7" x14ac:dyDescent="0.4">
      <c r="B1005" s="64">
        <v>99</v>
      </c>
      <c r="C1005" s="171" t="str">
        <f t="shared" si="108"/>
        <v>99</v>
      </c>
      <c r="D1005" s="192" t="str">
        <f>IFERROR(VLOOKUP(C1005,'2 出納簿(入力用)'!$C$5:$L$304,7,FALSE),"")</f>
        <v/>
      </c>
      <c r="E1005" s="192" t="str">
        <f t="shared" si="109"/>
        <v/>
      </c>
      <c r="F1005" s="193" t="str">
        <f t="shared" si="106"/>
        <v/>
      </c>
      <c r="G1005" s="194" t="str">
        <f t="shared" si="107"/>
        <v/>
      </c>
    </row>
    <row r="1006" spans="2:7" ht="15" thickBot="1" x14ac:dyDescent="0.45">
      <c r="B1006" s="65">
        <v>100</v>
      </c>
      <c r="C1006" s="172" t="str">
        <f t="shared" si="108"/>
        <v>100</v>
      </c>
      <c r="D1006" s="195" t="str">
        <f>IFERROR(VLOOKUP(C1006,'2 出納簿(入力用)'!$C$5:$L$304,7,FALSE),"")</f>
        <v/>
      </c>
      <c r="E1006" s="195" t="str">
        <f t="shared" si="109"/>
        <v/>
      </c>
      <c r="F1006" s="196" t="str">
        <f t="shared" si="106"/>
        <v/>
      </c>
      <c r="G1006" s="197" t="str">
        <f t="shared" si="107"/>
        <v/>
      </c>
    </row>
    <row r="1007" spans="2:7" ht="15" thickTop="1" x14ac:dyDescent="0.4">
      <c r="B1007" s="198">
        <v>1</v>
      </c>
      <c r="C1007" s="175" t="str">
        <f t="shared" ref="C1007:C1038" si="110">CONCATENATE(B1007,$Q$4)</f>
        <v>1</v>
      </c>
      <c r="D1007" s="176" t="str">
        <f>IFERROR(VLOOKUP(C1007,'2 出納簿(入力用)'!$C$5:$L$304,7,FALSE),"")</f>
        <v/>
      </c>
      <c r="E1007" s="176" t="str">
        <f>D1007</f>
        <v/>
      </c>
      <c r="F1007" s="199" t="str">
        <f>IFERROR(IF(E1007/$Q$5&gt;1,"×",IF(E1007/$Q$5&gt;=0.8,"△","")),"")</f>
        <v/>
      </c>
      <c r="G1007" s="200" t="str">
        <f>IFERROR(IF(E1007/$Q$5&gt;1,$Q$4&amp;"が予算額を超えました",IF(E1007/$Q$5&gt;=0.8,$Q$4&amp;"の執行率が8割を超えました","")),"")</f>
        <v/>
      </c>
    </row>
    <row r="1008" spans="2:7" x14ac:dyDescent="0.4">
      <c r="B1008" s="10">
        <v>2</v>
      </c>
      <c r="C1008" s="134" t="str">
        <f t="shared" si="110"/>
        <v>2</v>
      </c>
      <c r="D1008" s="185" t="str">
        <f>IFERROR(VLOOKUP(C1008,'2 出納簿(入力用)'!$C$5:$L$304,7,FALSE),"")</f>
        <v/>
      </c>
      <c r="E1008" s="185" t="str">
        <f t="shared" ref="E1008:E1039" si="111">IFERROR(E1007+D1008,"")</f>
        <v/>
      </c>
      <c r="F1008" s="201" t="str">
        <f t="shared" ref="F1008:F1071" si="112">IFERROR(IF(E1008/$Q$5&gt;1,"×",IF(E1008/$Q$5&gt;=0.8,"△","")),"")</f>
        <v/>
      </c>
      <c r="G1008" s="202" t="str">
        <f t="shared" ref="G1008:G1071" si="113">IFERROR(IF(E1008/$Q$5&gt;1,$Q$4&amp;"が予算額を超えました",IF(E1008/$Q$5&gt;=0.8,$Q$4&amp;"の執行率が8割を超えました","")),"")</f>
        <v/>
      </c>
    </row>
    <row r="1009" spans="2:7" x14ac:dyDescent="0.4">
      <c r="B1009" s="10">
        <v>3</v>
      </c>
      <c r="C1009" s="134" t="str">
        <f t="shared" si="110"/>
        <v>3</v>
      </c>
      <c r="D1009" s="185" t="str">
        <f>IFERROR(VLOOKUP(C1009,'2 出納簿(入力用)'!$C$5:$L$304,7,FALSE),"")</f>
        <v/>
      </c>
      <c r="E1009" s="185" t="str">
        <f t="shared" si="111"/>
        <v/>
      </c>
      <c r="F1009" s="201" t="str">
        <f t="shared" si="112"/>
        <v/>
      </c>
      <c r="G1009" s="202" t="str">
        <f t="shared" si="113"/>
        <v/>
      </c>
    </row>
    <row r="1010" spans="2:7" x14ac:dyDescent="0.4">
      <c r="B1010" s="10">
        <v>4</v>
      </c>
      <c r="C1010" s="134" t="str">
        <f t="shared" si="110"/>
        <v>4</v>
      </c>
      <c r="D1010" s="185" t="str">
        <f>IFERROR(VLOOKUP(C1010,'2 出納簿(入力用)'!$C$5:$L$304,7,FALSE),"")</f>
        <v/>
      </c>
      <c r="E1010" s="185" t="str">
        <f t="shared" si="111"/>
        <v/>
      </c>
      <c r="F1010" s="201" t="str">
        <f t="shared" si="112"/>
        <v/>
      </c>
      <c r="G1010" s="202" t="str">
        <f t="shared" si="113"/>
        <v/>
      </c>
    </row>
    <row r="1011" spans="2:7" x14ac:dyDescent="0.4">
      <c r="B1011" s="10">
        <v>5</v>
      </c>
      <c r="C1011" s="134" t="str">
        <f t="shared" si="110"/>
        <v>5</v>
      </c>
      <c r="D1011" s="185" t="str">
        <f>IFERROR(VLOOKUP(C1011,'2 出納簿(入力用)'!$C$5:$L$304,7,FALSE),"")</f>
        <v/>
      </c>
      <c r="E1011" s="185" t="str">
        <f t="shared" si="111"/>
        <v/>
      </c>
      <c r="F1011" s="201" t="str">
        <f t="shared" si="112"/>
        <v/>
      </c>
      <c r="G1011" s="202" t="str">
        <f t="shared" si="113"/>
        <v/>
      </c>
    </row>
    <row r="1012" spans="2:7" x14ac:dyDescent="0.4">
      <c r="B1012" s="10">
        <v>6</v>
      </c>
      <c r="C1012" s="134" t="str">
        <f t="shared" si="110"/>
        <v>6</v>
      </c>
      <c r="D1012" s="185" t="str">
        <f>IFERROR(VLOOKUP(C1012,'2 出納簿(入力用)'!$C$5:$L$304,7,FALSE),"")</f>
        <v/>
      </c>
      <c r="E1012" s="185" t="str">
        <f t="shared" si="111"/>
        <v/>
      </c>
      <c r="F1012" s="201" t="str">
        <f t="shared" si="112"/>
        <v/>
      </c>
      <c r="G1012" s="202" t="str">
        <f t="shared" si="113"/>
        <v/>
      </c>
    </row>
    <row r="1013" spans="2:7" x14ac:dyDescent="0.4">
      <c r="B1013" s="10">
        <v>7</v>
      </c>
      <c r="C1013" s="134" t="str">
        <f t="shared" si="110"/>
        <v>7</v>
      </c>
      <c r="D1013" s="185" t="str">
        <f>IFERROR(VLOOKUP(C1013,'2 出納簿(入力用)'!$C$5:$L$304,7,FALSE),"")</f>
        <v/>
      </c>
      <c r="E1013" s="185" t="str">
        <f t="shared" si="111"/>
        <v/>
      </c>
      <c r="F1013" s="201" t="str">
        <f t="shared" si="112"/>
        <v/>
      </c>
      <c r="G1013" s="202" t="str">
        <f t="shared" si="113"/>
        <v/>
      </c>
    </row>
    <row r="1014" spans="2:7" x14ac:dyDescent="0.4">
      <c r="B1014" s="10">
        <v>8</v>
      </c>
      <c r="C1014" s="134" t="str">
        <f t="shared" si="110"/>
        <v>8</v>
      </c>
      <c r="D1014" s="185" t="str">
        <f>IFERROR(VLOOKUP(C1014,'2 出納簿(入力用)'!$C$5:$L$304,7,FALSE),"")</f>
        <v/>
      </c>
      <c r="E1014" s="185" t="str">
        <f t="shared" si="111"/>
        <v/>
      </c>
      <c r="F1014" s="201" t="str">
        <f t="shared" si="112"/>
        <v/>
      </c>
      <c r="G1014" s="202" t="str">
        <f t="shared" si="113"/>
        <v/>
      </c>
    </row>
    <row r="1015" spans="2:7" x14ac:dyDescent="0.4">
      <c r="B1015" s="10">
        <v>9</v>
      </c>
      <c r="C1015" s="134" t="str">
        <f t="shared" si="110"/>
        <v>9</v>
      </c>
      <c r="D1015" s="185" t="str">
        <f>IFERROR(VLOOKUP(C1015,'2 出納簿(入力用)'!$C$5:$L$304,7,FALSE),"")</f>
        <v/>
      </c>
      <c r="E1015" s="185" t="str">
        <f t="shared" si="111"/>
        <v/>
      </c>
      <c r="F1015" s="201" t="str">
        <f t="shared" si="112"/>
        <v/>
      </c>
      <c r="G1015" s="202" t="str">
        <f t="shared" si="113"/>
        <v/>
      </c>
    </row>
    <row r="1016" spans="2:7" x14ac:dyDescent="0.4">
      <c r="B1016" s="10">
        <v>10</v>
      </c>
      <c r="C1016" s="134" t="str">
        <f t="shared" si="110"/>
        <v>10</v>
      </c>
      <c r="D1016" s="185" t="str">
        <f>IFERROR(VLOOKUP(C1016,'2 出納簿(入力用)'!$C$5:$L$304,7,FALSE),"")</f>
        <v/>
      </c>
      <c r="E1016" s="185" t="str">
        <f t="shared" si="111"/>
        <v/>
      </c>
      <c r="F1016" s="201" t="str">
        <f t="shared" si="112"/>
        <v/>
      </c>
      <c r="G1016" s="202" t="str">
        <f t="shared" si="113"/>
        <v/>
      </c>
    </row>
    <row r="1017" spans="2:7" x14ac:dyDescent="0.4">
      <c r="B1017" s="10">
        <v>11</v>
      </c>
      <c r="C1017" s="134" t="str">
        <f t="shared" si="110"/>
        <v>11</v>
      </c>
      <c r="D1017" s="185" t="str">
        <f>IFERROR(VLOOKUP(C1017,'2 出納簿(入力用)'!$C$5:$L$304,7,FALSE),"")</f>
        <v/>
      </c>
      <c r="E1017" s="185" t="str">
        <f t="shared" si="111"/>
        <v/>
      </c>
      <c r="F1017" s="201" t="str">
        <f t="shared" si="112"/>
        <v/>
      </c>
      <c r="G1017" s="202" t="str">
        <f t="shared" si="113"/>
        <v/>
      </c>
    </row>
    <row r="1018" spans="2:7" x14ac:dyDescent="0.4">
      <c r="B1018" s="10">
        <v>12</v>
      </c>
      <c r="C1018" s="134" t="str">
        <f t="shared" si="110"/>
        <v>12</v>
      </c>
      <c r="D1018" s="185" t="str">
        <f>IFERROR(VLOOKUP(C1018,'2 出納簿(入力用)'!$C$5:$L$304,7,FALSE),"")</f>
        <v/>
      </c>
      <c r="E1018" s="185" t="str">
        <f t="shared" si="111"/>
        <v/>
      </c>
      <c r="F1018" s="201" t="str">
        <f t="shared" si="112"/>
        <v/>
      </c>
      <c r="G1018" s="202" t="str">
        <f t="shared" si="113"/>
        <v/>
      </c>
    </row>
    <row r="1019" spans="2:7" x14ac:dyDescent="0.4">
      <c r="B1019" s="10">
        <v>13</v>
      </c>
      <c r="C1019" s="134" t="str">
        <f t="shared" si="110"/>
        <v>13</v>
      </c>
      <c r="D1019" s="185" t="str">
        <f>IFERROR(VLOOKUP(C1019,'2 出納簿(入力用)'!$C$5:$L$304,7,FALSE),"")</f>
        <v/>
      </c>
      <c r="E1019" s="185" t="str">
        <f t="shared" si="111"/>
        <v/>
      </c>
      <c r="F1019" s="201" t="str">
        <f t="shared" si="112"/>
        <v/>
      </c>
      <c r="G1019" s="202" t="str">
        <f t="shared" si="113"/>
        <v/>
      </c>
    </row>
    <row r="1020" spans="2:7" x14ac:dyDescent="0.4">
      <c r="B1020" s="10">
        <v>14</v>
      </c>
      <c r="C1020" s="134" t="str">
        <f t="shared" si="110"/>
        <v>14</v>
      </c>
      <c r="D1020" s="185" t="str">
        <f>IFERROR(VLOOKUP(C1020,'2 出納簿(入力用)'!$C$5:$L$304,7,FALSE),"")</f>
        <v/>
      </c>
      <c r="E1020" s="185" t="str">
        <f t="shared" si="111"/>
        <v/>
      </c>
      <c r="F1020" s="201" t="str">
        <f t="shared" si="112"/>
        <v/>
      </c>
      <c r="G1020" s="202" t="str">
        <f t="shared" si="113"/>
        <v/>
      </c>
    </row>
    <row r="1021" spans="2:7" x14ac:dyDescent="0.4">
      <c r="B1021" s="10">
        <v>15</v>
      </c>
      <c r="C1021" s="134" t="str">
        <f t="shared" si="110"/>
        <v>15</v>
      </c>
      <c r="D1021" s="185" t="str">
        <f>IFERROR(VLOOKUP(C1021,'2 出納簿(入力用)'!$C$5:$L$304,7,FALSE),"")</f>
        <v/>
      </c>
      <c r="E1021" s="185" t="str">
        <f t="shared" si="111"/>
        <v/>
      </c>
      <c r="F1021" s="201" t="str">
        <f t="shared" si="112"/>
        <v/>
      </c>
      <c r="G1021" s="202" t="str">
        <f t="shared" si="113"/>
        <v/>
      </c>
    </row>
    <row r="1022" spans="2:7" x14ac:dyDescent="0.4">
      <c r="B1022" s="10">
        <v>16</v>
      </c>
      <c r="C1022" s="134" t="str">
        <f t="shared" si="110"/>
        <v>16</v>
      </c>
      <c r="D1022" s="185" t="str">
        <f>IFERROR(VLOOKUP(C1022,'2 出納簿(入力用)'!$C$5:$L$304,7,FALSE),"")</f>
        <v/>
      </c>
      <c r="E1022" s="185" t="str">
        <f t="shared" si="111"/>
        <v/>
      </c>
      <c r="F1022" s="201" t="str">
        <f t="shared" si="112"/>
        <v/>
      </c>
      <c r="G1022" s="202" t="str">
        <f t="shared" si="113"/>
        <v/>
      </c>
    </row>
    <row r="1023" spans="2:7" x14ac:dyDescent="0.4">
      <c r="B1023" s="10">
        <v>17</v>
      </c>
      <c r="C1023" s="134" t="str">
        <f t="shared" si="110"/>
        <v>17</v>
      </c>
      <c r="D1023" s="185" t="str">
        <f>IFERROR(VLOOKUP(C1023,'2 出納簿(入力用)'!$C$5:$L$304,7,FALSE),"")</f>
        <v/>
      </c>
      <c r="E1023" s="185" t="str">
        <f t="shared" si="111"/>
        <v/>
      </c>
      <c r="F1023" s="201" t="str">
        <f t="shared" si="112"/>
        <v/>
      </c>
      <c r="G1023" s="202" t="str">
        <f t="shared" si="113"/>
        <v/>
      </c>
    </row>
    <row r="1024" spans="2:7" x14ac:dyDescent="0.4">
      <c r="B1024" s="10">
        <v>18</v>
      </c>
      <c r="C1024" s="134" t="str">
        <f t="shared" si="110"/>
        <v>18</v>
      </c>
      <c r="D1024" s="185" t="str">
        <f>IFERROR(VLOOKUP(C1024,'2 出納簿(入力用)'!$C$5:$L$304,7,FALSE),"")</f>
        <v/>
      </c>
      <c r="E1024" s="185" t="str">
        <f t="shared" si="111"/>
        <v/>
      </c>
      <c r="F1024" s="201" t="str">
        <f t="shared" si="112"/>
        <v/>
      </c>
      <c r="G1024" s="202" t="str">
        <f t="shared" si="113"/>
        <v/>
      </c>
    </row>
    <row r="1025" spans="2:7" x14ac:dyDescent="0.4">
      <c r="B1025" s="10">
        <v>19</v>
      </c>
      <c r="C1025" s="134" t="str">
        <f t="shared" si="110"/>
        <v>19</v>
      </c>
      <c r="D1025" s="185" t="str">
        <f>IFERROR(VLOOKUP(C1025,'2 出納簿(入力用)'!$C$5:$L$304,7,FALSE),"")</f>
        <v/>
      </c>
      <c r="E1025" s="185" t="str">
        <f t="shared" si="111"/>
        <v/>
      </c>
      <c r="F1025" s="201" t="str">
        <f t="shared" si="112"/>
        <v/>
      </c>
      <c r="G1025" s="202" t="str">
        <f t="shared" si="113"/>
        <v/>
      </c>
    </row>
    <row r="1026" spans="2:7" x14ac:dyDescent="0.4">
      <c r="B1026" s="10">
        <v>20</v>
      </c>
      <c r="C1026" s="134" t="str">
        <f t="shared" si="110"/>
        <v>20</v>
      </c>
      <c r="D1026" s="185" t="str">
        <f>IFERROR(VLOOKUP(C1026,'2 出納簿(入力用)'!$C$5:$L$304,7,FALSE),"")</f>
        <v/>
      </c>
      <c r="E1026" s="185" t="str">
        <f t="shared" si="111"/>
        <v/>
      </c>
      <c r="F1026" s="201" t="str">
        <f t="shared" si="112"/>
        <v/>
      </c>
      <c r="G1026" s="202" t="str">
        <f t="shared" si="113"/>
        <v/>
      </c>
    </row>
    <row r="1027" spans="2:7" x14ac:dyDescent="0.4">
      <c r="B1027" s="10">
        <v>21</v>
      </c>
      <c r="C1027" s="134" t="str">
        <f t="shared" si="110"/>
        <v>21</v>
      </c>
      <c r="D1027" s="185" t="str">
        <f>IFERROR(VLOOKUP(C1027,'2 出納簿(入力用)'!$C$5:$L$304,7,FALSE),"")</f>
        <v/>
      </c>
      <c r="E1027" s="185" t="str">
        <f t="shared" si="111"/>
        <v/>
      </c>
      <c r="F1027" s="201" t="str">
        <f t="shared" si="112"/>
        <v/>
      </c>
      <c r="G1027" s="202" t="str">
        <f t="shared" si="113"/>
        <v/>
      </c>
    </row>
    <row r="1028" spans="2:7" x14ac:dyDescent="0.4">
      <c r="B1028" s="10">
        <v>22</v>
      </c>
      <c r="C1028" s="134" t="str">
        <f t="shared" si="110"/>
        <v>22</v>
      </c>
      <c r="D1028" s="185" t="str">
        <f>IFERROR(VLOOKUP(C1028,'2 出納簿(入力用)'!$C$5:$L$304,7,FALSE),"")</f>
        <v/>
      </c>
      <c r="E1028" s="185" t="str">
        <f t="shared" si="111"/>
        <v/>
      </c>
      <c r="F1028" s="201" t="str">
        <f t="shared" si="112"/>
        <v/>
      </c>
      <c r="G1028" s="202" t="str">
        <f t="shared" si="113"/>
        <v/>
      </c>
    </row>
    <row r="1029" spans="2:7" x14ac:dyDescent="0.4">
      <c r="B1029" s="10">
        <v>23</v>
      </c>
      <c r="C1029" s="134" t="str">
        <f t="shared" si="110"/>
        <v>23</v>
      </c>
      <c r="D1029" s="185" t="str">
        <f>IFERROR(VLOOKUP(C1029,'2 出納簿(入力用)'!$C$5:$L$304,7,FALSE),"")</f>
        <v/>
      </c>
      <c r="E1029" s="185" t="str">
        <f t="shared" si="111"/>
        <v/>
      </c>
      <c r="F1029" s="201" t="str">
        <f t="shared" si="112"/>
        <v/>
      </c>
      <c r="G1029" s="202" t="str">
        <f t="shared" si="113"/>
        <v/>
      </c>
    </row>
    <row r="1030" spans="2:7" x14ac:dyDescent="0.4">
      <c r="B1030" s="10">
        <v>24</v>
      </c>
      <c r="C1030" s="134" t="str">
        <f t="shared" si="110"/>
        <v>24</v>
      </c>
      <c r="D1030" s="185" t="str">
        <f>IFERROR(VLOOKUP(C1030,'2 出納簿(入力用)'!$C$5:$L$304,7,FALSE),"")</f>
        <v/>
      </c>
      <c r="E1030" s="185" t="str">
        <f t="shared" si="111"/>
        <v/>
      </c>
      <c r="F1030" s="201" t="str">
        <f t="shared" si="112"/>
        <v/>
      </c>
      <c r="G1030" s="202" t="str">
        <f t="shared" si="113"/>
        <v/>
      </c>
    </row>
    <row r="1031" spans="2:7" x14ac:dyDescent="0.4">
      <c r="B1031" s="10">
        <v>25</v>
      </c>
      <c r="C1031" s="134" t="str">
        <f t="shared" si="110"/>
        <v>25</v>
      </c>
      <c r="D1031" s="185" t="str">
        <f>IFERROR(VLOOKUP(C1031,'2 出納簿(入力用)'!$C$5:$L$304,7,FALSE),"")</f>
        <v/>
      </c>
      <c r="E1031" s="185" t="str">
        <f t="shared" si="111"/>
        <v/>
      </c>
      <c r="F1031" s="201" t="str">
        <f t="shared" si="112"/>
        <v/>
      </c>
      <c r="G1031" s="202" t="str">
        <f t="shared" si="113"/>
        <v/>
      </c>
    </row>
    <row r="1032" spans="2:7" x14ac:dyDescent="0.4">
      <c r="B1032" s="10">
        <v>26</v>
      </c>
      <c r="C1032" s="134" t="str">
        <f t="shared" si="110"/>
        <v>26</v>
      </c>
      <c r="D1032" s="185" t="str">
        <f>IFERROR(VLOOKUP(C1032,'2 出納簿(入力用)'!$C$5:$L$304,7,FALSE),"")</f>
        <v/>
      </c>
      <c r="E1032" s="185" t="str">
        <f t="shared" si="111"/>
        <v/>
      </c>
      <c r="F1032" s="201" t="str">
        <f t="shared" si="112"/>
        <v/>
      </c>
      <c r="G1032" s="202" t="str">
        <f t="shared" si="113"/>
        <v/>
      </c>
    </row>
    <row r="1033" spans="2:7" x14ac:dyDescent="0.4">
      <c r="B1033" s="10">
        <v>27</v>
      </c>
      <c r="C1033" s="134" t="str">
        <f t="shared" si="110"/>
        <v>27</v>
      </c>
      <c r="D1033" s="185" t="str">
        <f>IFERROR(VLOOKUP(C1033,'2 出納簿(入力用)'!$C$5:$L$304,7,FALSE),"")</f>
        <v/>
      </c>
      <c r="E1033" s="185" t="str">
        <f t="shared" si="111"/>
        <v/>
      </c>
      <c r="F1033" s="201" t="str">
        <f t="shared" si="112"/>
        <v/>
      </c>
      <c r="G1033" s="202" t="str">
        <f t="shared" si="113"/>
        <v/>
      </c>
    </row>
    <row r="1034" spans="2:7" x14ac:dyDescent="0.4">
      <c r="B1034" s="10">
        <v>28</v>
      </c>
      <c r="C1034" s="134" t="str">
        <f t="shared" si="110"/>
        <v>28</v>
      </c>
      <c r="D1034" s="185" t="str">
        <f>IFERROR(VLOOKUP(C1034,'2 出納簿(入力用)'!$C$5:$L$304,7,FALSE),"")</f>
        <v/>
      </c>
      <c r="E1034" s="185" t="str">
        <f t="shared" si="111"/>
        <v/>
      </c>
      <c r="F1034" s="201" t="str">
        <f t="shared" si="112"/>
        <v/>
      </c>
      <c r="G1034" s="202" t="str">
        <f t="shared" si="113"/>
        <v/>
      </c>
    </row>
    <row r="1035" spans="2:7" x14ac:dyDescent="0.4">
      <c r="B1035" s="10">
        <v>29</v>
      </c>
      <c r="C1035" s="134" t="str">
        <f t="shared" si="110"/>
        <v>29</v>
      </c>
      <c r="D1035" s="185" t="str">
        <f>IFERROR(VLOOKUP(C1035,'2 出納簿(入力用)'!$C$5:$L$304,7,FALSE),"")</f>
        <v/>
      </c>
      <c r="E1035" s="185" t="str">
        <f t="shared" si="111"/>
        <v/>
      </c>
      <c r="F1035" s="201" t="str">
        <f t="shared" si="112"/>
        <v/>
      </c>
      <c r="G1035" s="202" t="str">
        <f t="shared" si="113"/>
        <v/>
      </c>
    </row>
    <row r="1036" spans="2:7" x14ac:dyDescent="0.4">
      <c r="B1036" s="10">
        <v>30</v>
      </c>
      <c r="C1036" s="134" t="str">
        <f t="shared" si="110"/>
        <v>30</v>
      </c>
      <c r="D1036" s="185" t="str">
        <f>IFERROR(VLOOKUP(C1036,'2 出納簿(入力用)'!$C$5:$L$304,7,FALSE),"")</f>
        <v/>
      </c>
      <c r="E1036" s="185" t="str">
        <f t="shared" si="111"/>
        <v/>
      </c>
      <c r="F1036" s="201" t="str">
        <f t="shared" si="112"/>
        <v/>
      </c>
      <c r="G1036" s="202" t="str">
        <f t="shared" si="113"/>
        <v/>
      </c>
    </row>
    <row r="1037" spans="2:7" x14ac:dyDescent="0.4">
      <c r="B1037" s="10">
        <v>31</v>
      </c>
      <c r="C1037" s="134" t="str">
        <f t="shared" si="110"/>
        <v>31</v>
      </c>
      <c r="D1037" s="185" t="str">
        <f>IFERROR(VLOOKUP(C1037,'2 出納簿(入力用)'!$C$5:$L$304,7,FALSE),"")</f>
        <v/>
      </c>
      <c r="E1037" s="185" t="str">
        <f t="shared" si="111"/>
        <v/>
      </c>
      <c r="F1037" s="201" t="str">
        <f t="shared" si="112"/>
        <v/>
      </c>
      <c r="G1037" s="202" t="str">
        <f t="shared" si="113"/>
        <v/>
      </c>
    </row>
    <row r="1038" spans="2:7" x14ac:dyDescent="0.4">
      <c r="B1038" s="10">
        <v>32</v>
      </c>
      <c r="C1038" s="134" t="str">
        <f t="shared" si="110"/>
        <v>32</v>
      </c>
      <c r="D1038" s="185" t="str">
        <f>IFERROR(VLOOKUP(C1038,'2 出納簿(入力用)'!$C$5:$L$304,7,FALSE),"")</f>
        <v/>
      </c>
      <c r="E1038" s="185" t="str">
        <f t="shared" si="111"/>
        <v/>
      </c>
      <c r="F1038" s="201" t="str">
        <f t="shared" si="112"/>
        <v/>
      </c>
      <c r="G1038" s="202" t="str">
        <f t="shared" si="113"/>
        <v/>
      </c>
    </row>
    <row r="1039" spans="2:7" x14ac:dyDescent="0.4">
      <c r="B1039" s="10">
        <v>33</v>
      </c>
      <c r="C1039" s="134" t="str">
        <f t="shared" ref="C1039:C1070" si="114">CONCATENATE(B1039,$Q$4)</f>
        <v>33</v>
      </c>
      <c r="D1039" s="185" t="str">
        <f>IFERROR(VLOOKUP(C1039,'2 出納簿(入力用)'!$C$5:$L$304,7,FALSE),"")</f>
        <v/>
      </c>
      <c r="E1039" s="185" t="str">
        <f t="shared" si="111"/>
        <v/>
      </c>
      <c r="F1039" s="201" t="str">
        <f t="shared" si="112"/>
        <v/>
      </c>
      <c r="G1039" s="202" t="str">
        <f t="shared" si="113"/>
        <v/>
      </c>
    </row>
    <row r="1040" spans="2:7" x14ac:dyDescent="0.4">
      <c r="B1040" s="10">
        <v>34</v>
      </c>
      <c r="C1040" s="134" t="str">
        <f t="shared" si="114"/>
        <v>34</v>
      </c>
      <c r="D1040" s="185" t="str">
        <f>IFERROR(VLOOKUP(C1040,'2 出納簿(入力用)'!$C$5:$L$304,7,FALSE),"")</f>
        <v/>
      </c>
      <c r="E1040" s="185" t="str">
        <f t="shared" ref="E1040:E1071" si="115">IFERROR(E1039+D1040,"")</f>
        <v/>
      </c>
      <c r="F1040" s="201" t="str">
        <f t="shared" si="112"/>
        <v/>
      </c>
      <c r="G1040" s="202" t="str">
        <f t="shared" si="113"/>
        <v/>
      </c>
    </row>
    <row r="1041" spans="2:7" x14ac:dyDescent="0.4">
      <c r="B1041" s="10">
        <v>35</v>
      </c>
      <c r="C1041" s="134" t="str">
        <f t="shared" si="114"/>
        <v>35</v>
      </c>
      <c r="D1041" s="185" t="str">
        <f>IFERROR(VLOOKUP(C1041,'2 出納簿(入力用)'!$C$5:$L$304,7,FALSE),"")</f>
        <v/>
      </c>
      <c r="E1041" s="185" t="str">
        <f t="shared" si="115"/>
        <v/>
      </c>
      <c r="F1041" s="201" t="str">
        <f t="shared" si="112"/>
        <v/>
      </c>
      <c r="G1041" s="202" t="str">
        <f t="shared" si="113"/>
        <v/>
      </c>
    </row>
    <row r="1042" spans="2:7" x14ac:dyDescent="0.4">
      <c r="B1042" s="10">
        <v>36</v>
      </c>
      <c r="C1042" s="134" t="str">
        <f t="shared" si="114"/>
        <v>36</v>
      </c>
      <c r="D1042" s="185" t="str">
        <f>IFERROR(VLOOKUP(C1042,'2 出納簿(入力用)'!$C$5:$L$304,7,FALSE),"")</f>
        <v/>
      </c>
      <c r="E1042" s="185" t="str">
        <f t="shared" si="115"/>
        <v/>
      </c>
      <c r="F1042" s="201" t="str">
        <f t="shared" si="112"/>
        <v/>
      </c>
      <c r="G1042" s="202" t="str">
        <f t="shared" si="113"/>
        <v/>
      </c>
    </row>
    <row r="1043" spans="2:7" x14ac:dyDescent="0.4">
      <c r="B1043" s="10">
        <v>37</v>
      </c>
      <c r="C1043" s="134" t="str">
        <f t="shared" si="114"/>
        <v>37</v>
      </c>
      <c r="D1043" s="185" t="str">
        <f>IFERROR(VLOOKUP(C1043,'2 出納簿(入力用)'!$C$5:$L$304,7,FALSE),"")</f>
        <v/>
      </c>
      <c r="E1043" s="185" t="str">
        <f t="shared" si="115"/>
        <v/>
      </c>
      <c r="F1043" s="201" t="str">
        <f t="shared" si="112"/>
        <v/>
      </c>
      <c r="G1043" s="202" t="str">
        <f t="shared" si="113"/>
        <v/>
      </c>
    </row>
    <row r="1044" spans="2:7" x14ac:dyDescent="0.4">
      <c r="B1044" s="10">
        <v>38</v>
      </c>
      <c r="C1044" s="134" t="str">
        <f t="shared" si="114"/>
        <v>38</v>
      </c>
      <c r="D1044" s="185" t="str">
        <f>IFERROR(VLOOKUP(C1044,'2 出納簿(入力用)'!$C$5:$L$304,7,FALSE),"")</f>
        <v/>
      </c>
      <c r="E1044" s="185" t="str">
        <f t="shared" si="115"/>
        <v/>
      </c>
      <c r="F1044" s="201" t="str">
        <f t="shared" si="112"/>
        <v/>
      </c>
      <c r="G1044" s="202" t="str">
        <f t="shared" si="113"/>
        <v/>
      </c>
    </row>
    <row r="1045" spans="2:7" x14ac:dyDescent="0.4">
      <c r="B1045" s="10">
        <v>39</v>
      </c>
      <c r="C1045" s="134" t="str">
        <f t="shared" si="114"/>
        <v>39</v>
      </c>
      <c r="D1045" s="185" t="str">
        <f>IFERROR(VLOOKUP(C1045,'2 出納簿(入力用)'!$C$5:$L$304,7,FALSE),"")</f>
        <v/>
      </c>
      <c r="E1045" s="185" t="str">
        <f t="shared" si="115"/>
        <v/>
      </c>
      <c r="F1045" s="201" t="str">
        <f t="shared" si="112"/>
        <v/>
      </c>
      <c r="G1045" s="202" t="str">
        <f t="shared" si="113"/>
        <v/>
      </c>
    </row>
    <row r="1046" spans="2:7" x14ac:dyDescent="0.4">
      <c r="B1046" s="10">
        <v>40</v>
      </c>
      <c r="C1046" s="134" t="str">
        <f t="shared" si="114"/>
        <v>40</v>
      </c>
      <c r="D1046" s="185" t="str">
        <f>IFERROR(VLOOKUP(C1046,'2 出納簿(入力用)'!$C$5:$L$304,7,FALSE),"")</f>
        <v/>
      </c>
      <c r="E1046" s="185" t="str">
        <f t="shared" si="115"/>
        <v/>
      </c>
      <c r="F1046" s="201" t="str">
        <f t="shared" si="112"/>
        <v/>
      </c>
      <c r="G1046" s="202" t="str">
        <f t="shared" si="113"/>
        <v/>
      </c>
    </row>
    <row r="1047" spans="2:7" x14ac:dyDescent="0.4">
      <c r="B1047" s="10">
        <v>41</v>
      </c>
      <c r="C1047" s="134" t="str">
        <f t="shared" si="114"/>
        <v>41</v>
      </c>
      <c r="D1047" s="185" t="str">
        <f>IFERROR(VLOOKUP(C1047,'2 出納簿(入力用)'!$C$5:$L$304,7,FALSE),"")</f>
        <v/>
      </c>
      <c r="E1047" s="185" t="str">
        <f t="shared" si="115"/>
        <v/>
      </c>
      <c r="F1047" s="201" t="str">
        <f t="shared" si="112"/>
        <v/>
      </c>
      <c r="G1047" s="202" t="str">
        <f t="shared" si="113"/>
        <v/>
      </c>
    </row>
    <row r="1048" spans="2:7" x14ac:dyDescent="0.4">
      <c r="B1048" s="10">
        <v>42</v>
      </c>
      <c r="C1048" s="134" t="str">
        <f t="shared" si="114"/>
        <v>42</v>
      </c>
      <c r="D1048" s="185" t="str">
        <f>IFERROR(VLOOKUP(C1048,'2 出納簿(入力用)'!$C$5:$L$304,7,FALSE),"")</f>
        <v/>
      </c>
      <c r="E1048" s="185" t="str">
        <f t="shared" si="115"/>
        <v/>
      </c>
      <c r="F1048" s="201" t="str">
        <f t="shared" si="112"/>
        <v/>
      </c>
      <c r="G1048" s="202" t="str">
        <f t="shared" si="113"/>
        <v/>
      </c>
    </row>
    <row r="1049" spans="2:7" x14ac:dyDescent="0.4">
      <c r="B1049" s="10">
        <v>43</v>
      </c>
      <c r="C1049" s="134" t="str">
        <f t="shared" si="114"/>
        <v>43</v>
      </c>
      <c r="D1049" s="185" t="str">
        <f>IFERROR(VLOOKUP(C1049,'2 出納簿(入力用)'!$C$5:$L$304,7,FALSE),"")</f>
        <v/>
      </c>
      <c r="E1049" s="185" t="str">
        <f t="shared" si="115"/>
        <v/>
      </c>
      <c r="F1049" s="201" t="str">
        <f t="shared" si="112"/>
        <v/>
      </c>
      <c r="G1049" s="202" t="str">
        <f t="shared" si="113"/>
        <v/>
      </c>
    </row>
    <row r="1050" spans="2:7" x14ac:dyDescent="0.4">
      <c r="B1050" s="10">
        <v>44</v>
      </c>
      <c r="C1050" s="134" t="str">
        <f t="shared" si="114"/>
        <v>44</v>
      </c>
      <c r="D1050" s="185" t="str">
        <f>IFERROR(VLOOKUP(C1050,'2 出納簿(入力用)'!$C$5:$L$304,7,FALSE),"")</f>
        <v/>
      </c>
      <c r="E1050" s="185" t="str">
        <f t="shared" si="115"/>
        <v/>
      </c>
      <c r="F1050" s="201" t="str">
        <f t="shared" si="112"/>
        <v/>
      </c>
      <c r="G1050" s="202" t="str">
        <f t="shared" si="113"/>
        <v/>
      </c>
    </row>
    <row r="1051" spans="2:7" x14ac:dyDescent="0.4">
      <c r="B1051" s="10">
        <v>45</v>
      </c>
      <c r="C1051" s="134" t="str">
        <f t="shared" si="114"/>
        <v>45</v>
      </c>
      <c r="D1051" s="185" t="str">
        <f>IFERROR(VLOOKUP(C1051,'2 出納簿(入力用)'!$C$5:$L$304,7,FALSE),"")</f>
        <v/>
      </c>
      <c r="E1051" s="185" t="str">
        <f t="shared" si="115"/>
        <v/>
      </c>
      <c r="F1051" s="201" t="str">
        <f t="shared" si="112"/>
        <v/>
      </c>
      <c r="G1051" s="202" t="str">
        <f t="shared" si="113"/>
        <v/>
      </c>
    </row>
    <row r="1052" spans="2:7" x14ac:dyDescent="0.4">
      <c r="B1052" s="10">
        <v>46</v>
      </c>
      <c r="C1052" s="134" t="str">
        <f t="shared" si="114"/>
        <v>46</v>
      </c>
      <c r="D1052" s="185" t="str">
        <f>IFERROR(VLOOKUP(C1052,'2 出納簿(入力用)'!$C$5:$L$304,7,FALSE),"")</f>
        <v/>
      </c>
      <c r="E1052" s="185" t="str">
        <f t="shared" si="115"/>
        <v/>
      </c>
      <c r="F1052" s="201" t="str">
        <f t="shared" si="112"/>
        <v/>
      </c>
      <c r="G1052" s="202" t="str">
        <f t="shared" si="113"/>
        <v/>
      </c>
    </row>
    <row r="1053" spans="2:7" x14ac:dyDescent="0.4">
      <c r="B1053" s="10">
        <v>47</v>
      </c>
      <c r="C1053" s="134" t="str">
        <f t="shared" si="114"/>
        <v>47</v>
      </c>
      <c r="D1053" s="185" t="str">
        <f>IFERROR(VLOOKUP(C1053,'2 出納簿(入力用)'!$C$5:$L$304,7,FALSE),"")</f>
        <v/>
      </c>
      <c r="E1053" s="185" t="str">
        <f t="shared" si="115"/>
        <v/>
      </c>
      <c r="F1053" s="201" t="str">
        <f t="shared" si="112"/>
        <v/>
      </c>
      <c r="G1053" s="202" t="str">
        <f t="shared" si="113"/>
        <v/>
      </c>
    </row>
    <row r="1054" spans="2:7" x14ac:dyDescent="0.4">
      <c r="B1054" s="10">
        <v>48</v>
      </c>
      <c r="C1054" s="134" t="str">
        <f t="shared" si="114"/>
        <v>48</v>
      </c>
      <c r="D1054" s="185" t="str">
        <f>IFERROR(VLOOKUP(C1054,'2 出納簿(入力用)'!$C$5:$L$304,7,FALSE),"")</f>
        <v/>
      </c>
      <c r="E1054" s="185" t="str">
        <f t="shared" si="115"/>
        <v/>
      </c>
      <c r="F1054" s="201" t="str">
        <f t="shared" si="112"/>
        <v/>
      </c>
      <c r="G1054" s="202" t="str">
        <f t="shared" si="113"/>
        <v/>
      </c>
    </row>
    <row r="1055" spans="2:7" x14ac:dyDescent="0.4">
      <c r="B1055" s="10">
        <v>49</v>
      </c>
      <c r="C1055" s="134" t="str">
        <f t="shared" si="114"/>
        <v>49</v>
      </c>
      <c r="D1055" s="185" t="str">
        <f>IFERROR(VLOOKUP(C1055,'2 出納簿(入力用)'!$C$5:$L$304,7,FALSE),"")</f>
        <v/>
      </c>
      <c r="E1055" s="185" t="str">
        <f t="shared" si="115"/>
        <v/>
      </c>
      <c r="F1055" s="201" t="str">
        <f t="shared" si="112"/>
        <v/>
      </c>
      <c r="G1055" s="202" t="str">
        <f t="shared" si="113"/>
        <v/>
      </c>
    </row>
    <row r="1056" spans="2:7" x14ac:dyDescent="0.4">
      <c r="B1056" s="10">
        <v>50</v>
      </c>
      <c r="C1056" s="134" t="str">
        <f t="shared" si="114"/>
        <v>50</v>
      </c>
      <c r="D1056" s="185" t="str">
        <f>IFERROR(VLOOKUP(C1056,'2 出納簿(入力用)'!$C$5:$L$304,7,FALSE),"")</f>
        <v/>
      </c>
      <c r="E1056" s="185" t="str">
        <f t="shared" si="115"/>
        <v/>
      </c>
      <c r="F1056" s="201" t="str">
        <f t="shared" si="112"/>
        <v/>
      </c>
      <c r="G1056" s="202" t="str">
        <f t="shared" si="113"/>
        <v/>
      </c>
    </row>
    <row r="1057" spans="2:7" x14ac:dyDescent="0.4">
      <c r="B1057" s="10">
        <v>51</v>
      </c>
      <c r="C1057" s="134" t="str">
        <f t="shared" si="114"/>
        <v>51</v>
      </c>
      <c r="D1057" s="185" t="str">
        <f>IFERROR(VLOOKUP(C1057,'2 出納簿(入力用)'!$C$5:$L$304,7,FALSE),"")</f>
        <v/>
      </c>
      <c r="E1057" s="185" t="str">
        <f t="shared" si="115"/>
        <v/>
      </c>
      <c r="F1057" s="201" t="str">
        <f t="shared" si="112"/>
        <v/>
      </c>
      <c r="G1057" s="202" t="str">
        <f t="shared" si="113"/>
        <v/>
      </c>
    </row>
    <row r="1058" spans="2:7" x14ac:dyDescent="0.4">
      <c r="B1058" s="10">
        <v>52</v>
      </c>
      <c r="C1058" s="134" t="str">
        <f t="shared" si="114"/>
        <v>52</v>
      </c>
      <c r="D1058" s="185" t="str">
        <f>IFERROR(VLOOKUP(C1058,'2 出納簿(入力用)'!$C$5:$L$304,7,FALSE),"")</f>
        <v/>
      </c>
      <c r="E1058" s="185" t="str">
        <f t="shared" si="115"/>
        <v/>
      </c>
      <c r="F1058" s="201" t="str">
        <f t="shared" si="112"/>
        <v/>
      </c>
      <c r="G1058" s="202" t="str">
        <f t="shared" si="113"/>
        <v/>
      </c>
    </row>
    <row r="1059" spans="2:7" x14ac:dyDescent="0.4">
      <c r="B1059" s="10">
        <v>53</v>
      </c>
      <c r="C1059" s="134" t="str">
        <f t="shared" si="114"/>
        <v>53</v>
      </c>
      <c r="D1059" s="185" t="str">
        <f>IFERROR(VLOOKUP(C1059,'2 出納簿(入力用)'!$C$5:$L$304,7,FALSE),"")</f>
        <v/>
      </c>
      <c r="E1059" s="185" t="str">
        <f t="shared" si="115"/>
        <v/>
      </c>
      <c r="F1059" s="201" t="str">
        <f t="shared" si="112"/>
        <v/>
      </c>
      <c r="G1059" s="202" t="str">
        <f t="shared" si="113"/>
        <v/>
      </c>
    </row>
    <row r="1060" spans="2:7" x14ac:dyDescent="0.4">
      <c r="B1060" s="10">
        <v>54</v>
      </c>
      <c r="C1060" s="134" t="str">
        <f t="shared" si="114"/>
        <v>54</v>
      </c>
      <c r="D1060" s="185" t="str">
        <f>IFERROR(VLOOKUP(C1060,'2 出納簿(入力用)'!$C$5:$L$304,7,FALSE),"")</f>
        <v/>
      </c>
      <c r="E1060" s="185" t="str">
        <f t="shared" si="115"/>
        <v/>
      </c>
      <c r="F1060" s="201" t="str">
        <f t="shared" si="112"/>
        <v/>
      </c>
      <c r="G1060" s="202" t="str">
        <f t="shared" si="113"/>
        <v/>
      </c>
    </row>
    <row r="1061" spans="2:7" x14ac:dyDescent="0.4">
      <c r="B1061" s="10">
        <v>55</v>
      </c>
      <c r="C1061" s="134" t="str">
        <f t="shared" si="114"/>
        <v>55</v>
      </c>
      <c r="D1061" s="185" t="str">
        <f>IFERROR(VLOOKUP(C1061,'2 出納簿(入力用)'!$C$5:$L$304,7,FALSE),"")</f>
        <v/>
      </c>
      <c r="E1061" s="185" t="str">
        <f t="shared" si="115"/>
        <v/>
      </c>
      <c r="F1061" s="201" t="str">
        <f t="shared" si="112"/>
        <v/>
      </c>
      <c r="G1061" s="202" t="str">
        <f t="shared" si="113"/>
        <v/>
      </c>
    </row>
    <row r="1062" spans="2:7" x14ac:dyDescent="0.4">
      <c r="B1062" s="10">
        <v>56</v>
      </c>
      <c r="C1062" s="134" t="str">
        <f t="shared" si="114"/>
        <v>56</v>
      </c>
      <c r="D1062" s="185" t="str">
        <f>IFERROR(VLOOKUP(C1062,'2 出納簿(入力用)'!$C$5:$L$304,7,FALSE),"")</f>
        <v/>
      </c>
      <c r="E1062" s="185" t="str">
        <f t="shared" si="115"/>
        <v/>
      </c>
      <c r="F1062" s="201" t="str">
        <f t="shared" si="112"/>
        <v/>
      </c>
      <c r="G1062" s="202" t="str">
        <f t="shared" si="113"/>
        <v/>
      </c>
    </row>
    <row r="1063" spans="2:7" x14ac:dyDescent="0.4">
      <c r="B1063" s="10">
        <v>57</v>
      </c>
      <c r="C1063" s="134" t="str">
        <f t="shared" si="114"/>
        <v>57</v>
      </c>
      <c r="D1063" s="185" t="str">
        <f>IFERROR(VLOOKUP(C1063,'2 出納簿(入力用)'!$C$5:$L$304,7,FALSE),"")</f>
        <v/>
      </c>
      <c r="E1063" s="185" t="str">
        <f t="shared" si="115"/>
        <v/>
      </c>
      <c r="F1063" s="201" t="str">
        <f t="shared" si="112"/>
        <v/>
      </c>
      <c r="G1063" s="202" t="str">
        <f t="shared" si="113"/>
        <v/>
      </c>
    </row>
    <row r="1064" spans="2:7" x14ac:dyDescent="0.4">
      <c r="B1064" s="10">
        <v>58</v>
      </c>
      <c r="C1064" s="134" t="str">
        <f t="shared" si="114"/>
        <v>58</v>
      </c>
      <c r="D1064" s="185" t="str">
        <f>IFERROR(VLOOKUP(C1064,'2 出納簿(入力用)'!$C$5:$L$304,7,FALSE),"")</f>
        <v/>
      </c>
      <c r="E1064" s="185" t="str">
        <f t="shared" si="115"/>
        <v/>
      </c>
      <c r="F1064" s="201" t="str">
        <f t="shared" si="112"/>
        <v/>
      </c>
      <c r="G1064" s="202" t="str">
        <f t="shared" si="113"/>
        <v/>
      </c>
    </row>
    <row r="1065" spans="2:7" x14ac:dyDescent="0.4">
      <c r="B1065" s="10">
        <v>59</v>
      </c>
      <c r="C1065" s="134" t="str">
        <f t="shared" si="114"/>
        <v>59</v>
      </c>
      <c r="D1065" s="185" t="str">
        <f>IFERROR(VLOOKUP(C1065,'2 出納簿(入力用)'!$C$5:$L$304,7,FALSE),"")</f>
        <v/>
      </c>
      <c r="E1065" s="185" t="str">
        <f t="shared" si="115"/>
        <v/>
      </c>
      <c r="F1065" s="201" t="str">
        <f t="shared" si="112"/>
        <v/>
      </c>
      <c r="G1065" s="202" t="str">
        <f t="shared" si="113"/>
        <v/>
      </c>
    </row>
    <row r="1066" spans="2:7" x14ac:dyDescent="0.4">
      <c r="B1066" s="10">
        <v>60</v>
      </c>
      <c r="C1066" s="134" t="str">
        <f t="shared" si="114"/>
        <v>60</v>
      </c>
      <c r="D1066" s="185" t="str">
        <f>IFERROR(VLOOKUP(C1066,'2 出納簿(入力用)'!$C$5:$L$304,7,FALSE),"")</f>
        <v/>
      </c>
      <c r="E1066" s="185" t="str">
        <f t="shared" si="115"/>
        <v/>
      </c>
      <c r="F1066" s="201" t="str">
        <f t="shared" si="112"/>
        <v/>
      </c>
      <c r="G1066" s="202" t="str">
        <f t="shared" si="113"/>
        <v/>
      </c>
    </row>
    <row r="1067" spans="2:7" x14ac:dyDescent="0.4">
      <c r="B1067" s="10">
        <v>61</v>
      </c>
      <c r="C1067" s="134" t="str">
        <f t="shared" si="114"/>
        <v>61</v>
      </c>
      <c r="D1067" s="185" t="str">
        <f>IFERROR(VLOOKUP(C1067,'2 出納簿(入力用)'!$C$5:$L$304,7,FALSE),"")</f>
        <v/>
      </c>
      <c r="E1067" s="185" t="str">
        <f t="shared" si="115"/>
        <v/>
      </c>
      <c r="F1067" s="201" t="str">
        <f t="shared" si="112"/>
        <v/>
      </c>
      <c r="G1067" s="202" t="str">
        <f t="shared" si="113"/>
        <v/>
      </c>
    </row>
    <row r="1068" spans="2:7" x14ac:dyDescent="0.4">
      <c r="B1068" s="10">
        <v>62</v>
      </c>
      <c r="C1068" s="134" t="str">
        <f t="shared" si="114"/>
        <v>62</v>
      </c>
      <c r="D1068" s="185" t="str">
        <f>IFERROR(VLOOKUP(C1068,'2 出納簿(入力用)'!$C$5:$L$304,7,FALSE),"")</f>
        <v/>
      </c>
      <c r="E1068" s="185" t="str">
        <f t="shared" si="115"/>
        <v/>
      </c>
      <c r="F1068" s="201" t="str">
        <f t="shared" si="112"/>
        <v/>
      </c>
      <c r="G1068" s="202" t="str">
        <f t="shared" si="113"/>
        <v/>
      </c>
    </row>
    <row r="1069" spans="2:7" x14ac:dyDescent="0.4">
      <c r="B1069" s="10">
        <v>63</v>
      </c>
      <c r="C1069" s="134" t="str">
        <f t="shared" si="114"/>
        <v>63</v>
      </c>
      <c r="D1069" s="185" t="str">
        <f>IFERROR(VLOOKUP(C1069,'2 出納簿(入力用)'!$C$5:$L$304,7,FALSE),"")</f>
        <v/>
      </c>
      <c r="E1069" s="185" t="str">
        <f t="shared" si="115"/>
        <v/>
      </c>
      <c r="F1069" s="201" t="str">
        <f t="shared" si="112"/>
        <v/>
      </c>
      <c r="G1069" s="202" t="str">
        <f t="shared" si="113"/>
        <v/>
      </c>
    </row>
    <row r="1070" spans="2:7" x14ac:dyDescent="0.4">
      <c r="B1070" s="10">
        <v>64</v>
      </c>
      <c r="C1070" s="134" t="str">
        <f t="shared" si="114"/>
        <v>64</v>
      </c>
      <c r="D1070" s="185" t="str">
        <f>IFERROR(VLOOKUP(C1070,'2 出納簿(入力用)'!$C$5:$L$304,7,FALSE),"")</f>
        <v/>
      </c>
      <c r="E1070" s="185" t="str">
        <f t="shared" si="115"/>
        <v/>
      </c>
      <c r="F1070" s="201" t="str">
        <f t="shared" si="112"/>
        <v/>
      </c>
      <c r="G1070" s="202" t="str">
        <f t="shared" si="113"/>
        <v/>
      </c>
    </row>
    <row r="1071" spans="2:7" x14ac:dyDescent="0.4">
      <c r="B1071" s="10">
        <v>65</v>
      </c>
      <c r="C1071" s="134" t="str">
        <f t="shared" ref="C1071:C1102" si="116">CONCATENATE(B1071,$Q$4)</f>
        <v>65</v>
      </c>
      <c r="D1071" s="185" t="str">
        <f>IFERROR(VLOOKUP(C1071,'2 出納簿(入力用)'!$C$5:$L$304,7,FALSE),"")</f>
        <v/>
      </c>
      <c r="E1071" s="185" t="str">
        <f t="shared" si="115"/>
        <v/>
      </c>
      <c r="F1071" s="201" t="str">
        <f t="shared" si="112"/>
        <v/>
      </c>
      <c r="G1071" s="202" t="str">
        <f t="shared" si="113"/>
        <v/>
      </c>
    </row>
    <row r="1072" spans="2:7" x14ac:dyDescent="0.4">
      <c r="B1072" s="10">
        <v>66</v>
      </c>
      <c r="C1072" s="134" t="str">
        <f t="shared" si="116"/>
        <v>66</v>
      </c>
      <c r="D1072" s="185" t="str">
        <f>IFERROR(VLOOKUP(C1072,'2 出納簿(入力用)'!$C$5:$L$304,7,FALSE),"")</f>
        <v/>
      </c>
      <c r="E1072" s="185" t="str">
        <f t="shared" ref="E1072:E1103" si="117">IFERROR(E1071+D1072,"")</f>
        <v/>
      </c>
      <c r="F1072" s="201" t="str">
        <f t="shared" ref="F1072:F1106" si="118">IFERROR(IF(E1072/$Q$5&gt;1,"×",IF(E1072/$Q$5&gt;=0.8,"△","")),"")</f>
        <v/>
      </c>
      <c r="G1072" s="202" t="str">
        <f t="shared" ref="G1072:G1106" si="119">IFERROR(IF(E1072/$Q$5&gt;1,$Q$4&amp;"が予算額を超えました",IF(E1072/$Q$5&gt;=0.8,$Q$4&amp;"の執行率が8割を超えました","")),"")</f>
        <v/>
      </c>
    </row>
    <row r="1073" spans="2:7" x14ac:dyDescent="0.4">
      <c r="B1073" s="10">
        <v>67</v>
      </c>
      <c r="C1073" s="134" t="str">
        <f t="shared" si="116"/>
        <v>67</v>
      </c>
      <c r="D1073" s="185" t="str">
        <f>IFERROR(VLOOKUP(C1073,'2 出納簿(入力用)'!$C$5:$L$304,7,FALSE),"")</f>
        <v/>
      </c>
      <c r="E1073" s="185" t="str">
        <f t="shared" si="117"/>
        <v/>
      </c>
      <c r="F1073" s="201" t="str">
        <f t="shared" si="118"/>
        <v/>
      </c>
      <c r="G1073" s="202" t="str">
        <f t="shared" si="119"/>
        <v/>
      </c>
    </row>
    <row r="1074" spans="2:7" x14ac:dyDescent="0.4">
      <c r="B1074" s="10">
        <v>68</v>
      </c>
      <c r="C1074" s="134" t="str">
        <f t="shared" si="116"/>
        <v>68</v>
      </c>
      <c r="D1074" s="185" t="str">
        <f>IFERROR(VLOOKUP(C1074,'2 出納簿(入力用)'!$C$5:$L$304,7,FALSE),"")</f>
        <v/>
      </c>
      <c r="E1074" s="185" t="str">
        <f t="shared" si="117"/>
        <v/>
      </c>
      <c r="F1074" s="201" t="str">
        <f t="shared" si="118"/>
        <v/>
      </c>
      <c r="G1074" s="202" t="str">
        <f t="shared" si="119"/>
        <v/>
      </c>
    </row>
    <row r="1075" spans="2:7" x14ac:dyDescent="0.4">
      <c r="B1075" s="10">
        <v>69</v>
      </c>
      <c r="C1075" s="134" t="str">
        <f t="shared" si="116"/>
        <v>69</v>
      </c>
      <c r="D1075" s="185" t="str">
        <f>IFERROR(VLOOKUP(C1075,'2 出納簿(入力用)'!$C$5:$L$304,7,FALSE),"")</f>
        <v/>
      </c>
      <c r="E1075" s="185" t="str">
        <f t="shared" si="117"/>
        <v/>
      </c>
      <c r="F1075" s="201" t="str">
        <f t="shared" si="118"/>
        <v/>
      </c>
      <c r="G1075" s="202" t="str">
        <f t="shared" si="119"/>
        <v/>
      </c>
    </row>
    <row r="1076" spans="2:7" x14ac:dyDescent="0.4">
      <c r="B1076" s="10">
        <v>70</v>
      </c>
      <c r="C1076" s="134" t="str">
        <f t="shared" si="116"/>
        <v>70</v>
      </c>
      <c r="D1076" s="185" t="str">
        <f>IFERROR(VLOOKUP(C1076,'2 出納簿(入力用)'!$C$5:$L$304,7,FALSE),"")</f>
        <v/>
      </c>
      <c r="E1076" s="185" t="str">
        <f t="shared" si="117"/>
        <v/>
      </c>
      <c r="F1076" s="201" t="str">
        <f t="shared" si="118"/>
        <v/>
      </c>
      <c r="G1076" s="202" t="str">
        <f t="shared" si="119"/>
        <v/>
      </c>
    </row>
    <row r="1077" spans="2:7" x14ac:dyDescent="0.4">
      <c r="B1077" s="10">
        <v>71</v>
      </c>
      <c r="C1077" s="134" t="str">
        <f t="shared" si="116"/>
        <v>71</v>
      </c>
      <c r="D1077" s="185" t="str">
        <f>IFERROR(VLOOKUP(C1077,'2 出納簿(入力用)'!$C$5:$L$304,7,FALSE),"")</f>
        <v/>
      </c>
      <c r="E1077" s="185" t="str">
        <f t="shared" si="117"/>
        <v/>
      </c>
      <c r="F1077" s="201" t="str">
        <f t="shared" si="118"/>
        <v/>
      </c>
      <c r="G1077" s="202" t="str">
        <f t="shared" si="119"/>
        <v/>
      </c>
    </row>
    <row r="1078" spans="2:7" x14ac:dyDescent="0.4">
      <c r="B1078" s="10">
        <v>72</v>
      </c>
      <c r="C1078" s="134" t="str">
        <f t="shared" si="116"/>
        <v>72</v>
      </c>
      <c r="D1078" s="185" t="str">
        <f>IFERROR(VLOOKUP(C1078,'2 出納簿(入力用)'!$C$5:$L$304,7,FALSE),"")</f>
        <v/>
      </c>
      <c r="E1078" s="185" t="str">
        <f t="shared" si="117"/>
        <v/>
      </c>
      <c r="F1078" s="201" t="str">
        <f t="shared" si="118"/>
        <v/>
      </c>
      <c r="G1078" s="202" t="str">
        <f t="shared" si="119"/>
        <v/>
      </c>
    </row>
    <row r="1079" spans="2:7" x14ac:dyDescent="0.4">
      <c r="B1079" s="10">
        <v>73</v>
      </c>
      <c r="C1079" s="134" t="str">
        <f t="shared" si="116"/>
        <v>73</v>
      </c>
      <c r="D1079" s="185" t="str">
        <f>IFERROR(VLOOKUP(C1079,'2 出納簿(入力用)'!$C$5:$L$304,7,FALSE),"")</f>
        <v/>
      </c>
      <c r="E1079" s="185" t="str">
        <f t="shared" si="117"/>
        <v/>
      </c>
      <c r="F1079" s="201" t="str">
        <f t="shared" si="118"/>
        <v/>
      </c>
      <c r="G1079" s="202" t="str">
        <f t="shared" si="119"/>
        <v/>
      </c>
    </row>
    <row r="1080" spans="2:7" x14ac:dyDescent="0.4">
      <c r="B1080" s="10">
        <v>74</v>
      </c>
      <c r="C1080" s="134" t="str">
        <f t="shared" si="116"/>
        <v>74</v>
      </c>
      <c r="D1080" s="185" t="str">
        <f>IFERROR(VLOOKUP(C1080,'2 出納簿(入力用)'!$C$5:$L$304,7,FALSE),"")</f>
        <v/>
      </c>
      <c r="E1080" s="185" t="str">
        <f t="shared" si="117"/>
        <v/>
      </c>
      <c r="F1080" s="201" t="str">
        <f t="shared" si="118"/>
        <v/>
      </c>
      <c r="G1080" s="202" t="str">
        <f t="shared" si="119"/>
        <v/>
      </c>
    </row>
    <row r="1081" spans="2:7" x14ac:dyDescent="0.4">
      <c r="B1081" s="10">
        <v>75</v>
      </c>
      <c r="C1081" s="134" t="str">
        <f t="shared" si="116"/>
        <v>75</v>
      </c>
      <c r="D1081" s="185" t="str">
        <f>IFERROR(VLOOKUP(C1081,'2 出納簿(入力用)'!$C$5:$L$304,7,FALSE),"")</f>
        <v/>
      </c>
      <c r="E1081" s="185" t="str">
        <f t="shared" si="117"/>
        <v/>
      </c>
      <c r="F1081" s="201" t="str">
        <f t="shared" si="118"/>
        <v/>
      </c>
      <c r="G1081" s="202" t="str">
        <f t="shared" si="119"/>
        <v/>
      </c>
    </row>
    <row r="1082" spans="2:7" x14ac:dyDescent="0.4">
      <c r="B1082" s="10">
        <v>76</v>
      </c>
      <c r="C1082" s="134" t="str">
        <f t="shared" si="116"/>
        <v>76</v>
      </c>
      <c r="D1082" s="185" t="str">
        <f>IFERROR(VLOOKUP(C1082,'2 出納簿(入力用)'!$C$5:$L$304,7,FALSE),"")</f>
        <v/>
      </c>
      <c r="E1082" s="185" t="str">
        <f t="shared" si="117"/>
        <v/>
      </c>
      <c r="F1082" s="201" t="str">
        <f t="shared" si="118"/>
        <v/>
      </c>
      <c r="G1082" s="202" t="str">
        <f t="shared" si="119"/>
        <v/>
      </c>
    </row>
    <row r="1083" spans="2:7" x14ac:dyDescent="0.4">
      <c r="B1083" s="10">
        <v>77</v>
      </c>
      <c r="C1083" s="134" t="str">
        <f t="shared" si="116"/>
        <v>77</v>
      </c>
      <c r="D1083" s="185" t="str">
        <f>IFERROR(VLOOKUP(C1083,'2 出納簿(入力用)'!$C$5:$L$304,7,FALSE),"")</f>
        <v/>
      </c>
      <c r="E1083" s="185" t="str">
        <f t="shared" si="117"/>
        <v/>
      </c>
      <c r="F1083" s="201" t="str">
        <f t="shared" si="118"/>
        <v/>
      </c>
      <c r="G1083" s="202" t="str">
        <f t="shared" si="119"/>
        <v/>
      </c>
    </row>
    <row r="1084" spans="2:7" x14ac:dyDescent="0.4">
      <c r="B1084" s="10">
        <v>78</v>
      </c>
      <c r="C1084" s="134" t="str">
        <f t="shared" si="116"/>
        <v>78</v>
      </c>
      <c r="D1084" s="185" t="str">
        <f>IFERROR(VLOOKUP(C1084,'2 出納簿(入力用)'!$C$5:$L$304,7,FALSE),"")</f>
        <v/>
      </c>
      <c r="E1084" s="185" t="str">
        <f t="shared" si="117"/>
        <v/>
      </c>
      <c r="F1084" s="201" t="str">
        <f t="shared" si="118"/>
        <v/>
      </c>
      <c r="G1084" s="202" t="str">
        <f t="shared" si="119"/>
        <v/>
      </c>
    </row>
    <row r="1085" spans="2:7" x14ac:dyDescent="0.4">
      <c r="B1085" s="10">
        <v>79</v>
      </c>
      <c r="C1085" s="134" t="str">
        <f t="shared" si="116"/>
        <v>79</v>
      </c>
      <c r="D1085" s="185" t="str">
        <f>IFERROR(VLOOKUP(C1085,'2 出納簿(入力用)'!$C$5:$L$304,7,FALSE),"")</f>
        <v/>
      </c>
      <c r="E1085" s="185" t="str">
        <f t="shared" si="117"/>
        <v/>
      </c>
      <c r="F1085" s="201" t="str">
        <f t="shared" si="118"/>
        <v/>
      </c>
      <c r="G1085" s="202" t="str">
        <f t="shared" si="119"/>
        <v/>
      </c>
    </row>
    <row r="1086" spans="2:7" x14ac:dyDescent="0.4">
      <c r="B1086" s="10">
        <v>80</v>
      </c>
      <c r="C1086" s="134" t="str">
        <f t="shared" si="116"/>
        <v>80</v>
      </c>
      <c r="D1086" s="185" t="str">
        <f>IFERROR(VLOOKUP(C1086,'2 出納簿(入力用)'!$C$5:$L$304,7,FALSE),"")</f>
        <v/>
      </c>
      <c r="E1086" s="185" t="str">
        <f t="shared" si="117"/>
        <v/>
      </c>
      <c r="F1086" s="201" t="str">
        <f t="shared" si="118"/>
        <v/>
      </c>
      <c r="G1086" s="202" t="str">
        <f t="shared" si="119"/>
        <v/>
      </c>
    </row>
    <row r="1087" spans="2:7" x14ac:dyDescent="0.4">
      <c r="B1087" s="10">
        <v>81</v>
      </c>
      <c r="C1087" s="134" t="str">
        <f t="shared" si="116"/>
        <v>81</v>
      </c>
      <c r="D1087" s="185" t="str">
        <f>IFERROR(VLOOKUP(C1087,'2 出納簿(入力用)'!$C$5:$L$304,7,FALSE),"")</f>
        <v/>
      </c>
      <c r="E1087" s="185" t="str">
        <f t="shared" si="117"/>
        <v/>
      </c>
      <c r="F1087" s="201" t="str">
        <f t="shared" si="118"/>
        <v/>
      </c>
      <c r="G1087" s="202" t="str">
        <f t="shared" si="119"/>
        <v/>
      </c>
    </row>
    <row r="1088" spans="2:7" x14ac:dyDescent="0.4">
      <c r="B1088" s="10">
        <v>82</v>
      </c>
      <c r="C1088" s="134" t="str">
        <f t="shared" si="116"/>
        <v>82</v>
      </c>
      <c r="D1088" s="185" t="str">
        <f>IFERROR(VLOOKUP(C1088,'2 出納簿(入力用)'!$C$5:$L$304,7,FALSE),"")</f>
        <v/>
      </c>
      <c r="E1088" s="185" t="str">
        <f t="shared" si="117"/>
        <v/>
      </c>
      <c r="F1088" s="201" t="str">
        <f t="shared" si="118"/>
        <v/>
      </c>
      <c r="G1088" s="202" t="str">
        <f t="shared" si="119"/>
        <v/>
      </c>
    </row>
    <row r="1089" spans="2:7" x14ac:dyDescent="0.4">
      <c r="B1089" s="10">
        <v>83</v>
      </c>
      <c r="C1089" s="134" t="str">
        <f t="shared" si="116"/>
        <v>83</v>
      </c>
      <c r="D1089" s="185" t="str">
        <f>IFERROR(VLOOKUP(C1089,'2 出納簿(入力用)'!$C$5:$L$304,7,FALSE),"")</f>
        <v/>
      </c>
      <c r="E1089" s="185" t="str">
        <f t="shared" si="117"/>
        <v/>
      </c>
      <c r="F1089" s="201" t="str">
        <f t="shared" si="118"/>
        <v/>
      </c>
      <c r="G1089" s="202" t="str">
        <f t="shared" si="119"/>
        <v/>
      </c>
    </row>
    <row r="1090" spans="2:7" x14ac:dyDescent="0.4">
      <c r="B1090" s="10">
        <v>84</v>
      </c>
      <c r="C1090" s="134" t="str">
        <f t="shared" si="116"/>
        <v>84</v>
      </c>
      <c r="D1090" s="185" t="str">
        <f>IFERROR(VLOOKUP(C1090,'2 出納簿(入力用)'!$C$5:$L$304,7,FALSE),"")</f>
        <v/>
      </c>
      <c r="E1090" s="185" t="str">
        <f t="shared" si="117"/>
        <v/>
      </c>
      <c r="F1090" s="201" t="str">
        <f t="shared" si="118"/>
        <v/>
      </c>
      <c r="G1090" s="202" t="str">
        <f t="shared" si="119"/>
        <v/>
      </c>
    </row>
    <row r="1091" spans="2:7" x14ac:dyDescent="0.4">
      <c r="B1091" s="10">
        <v>85</v>
      </c>
      <c r="C1091" s="134" t="str">
        <f t="shared" si="116"/>
        <v>85</v>
      </c>
      <c r="D1091" s="185" t="str">
        <f>IFERROR(VLOOKUP(C1091,'2 出納簿(入力用)'!$C$5:$L$304,7,FALSE),"")</f>
        <v/>
      </c>
      <c r="E1091" s="185" t="str">
        <f t="shared" si="117"/>
        <v/>
      </c>
      <c r="F1091" s="201" t="str">
        <f t="shared" si="118"/>
        <v/>
      </c>
      <c r="G1091" s="202" t="str">
        <f t="shared" si="119"/>
        <v/>
      </c>
    </row>
    <row r="1092" spans="2:7" x14ac:dyDescent="0.4">
      <c r="B1092" s="10">
        <v>86</v>
      </c>
      <c r="C1092" s="134" t="str">
        <f t="shared" si="116"/>
        <v>86</v>
      </c>
      <c r="D1092" s="185" t="str">
        <f>IFERROR(VLOOKUP(C1092,'2 出納簿(入力用)'!$C$5:$L$304,7,FALSE),"")</f>
        <v/>
      </c>
      <c r="E1092" s="185" t="str">
        <f t="shared" si="117"/>
        <v/>
      </c>
      <c r="F1092" s="201" t="str">
        <f t="shared" si="118"/>
        <v/>
      </c>
      <c r="G1092" s="202" t="str">
        <f t="shared" si="119"/>
        <v/>
      </c>
    </row>
    <row r="1093" spans="2:7" x14ac:dyDescent="0.4">
      <c r="B1093" s="10">
        <v>87</v>
      </c>
      <c r="C1093" s="134" t="str">
        <f t="shared" si="116"/>
        <v>87</v>
      </c>
      <c r="D1093" s="185" t="str">
        <f>IFERROR(VLOOKUP(C1093,'2 出納簿(入力用)'!$C$5:$L$304,7,FALSE),"")</f>
        <v/>
      </c>
      <c r="E1093" s="185" t="str">
        <f t="shared" si="117"/>
        <v/>
      </c>
      <c r="F1093" s="201" t="str">
        <f t="shared" si="118"/>
        <v/>
      </c>
      <c r="G1093" s="202" t="str">
        <f t="shared" si="119"/>
        <v/>
      </c>
    </row>
    <row r="1094" spans="2:7" x14ac:dyDescent="0.4">
      <c r="B1094" s="10">
        <v>88</v>
      </c>
      <c r="C1094" s="134" t="str">
        <f t="shared" si="116"/>
        <v>88</v>
      </c>
      <c r="D1094" s="185" t="str">
        <f>IFERROR(VLOOKUP(C1094,'2 出納簿(入力用)'!$C$5:$L$304,7,FALSE),"")</f>
        <v/>
      </c>
      <c r="E1094" s="185" t="str">
        <f t="shared" si="117"/>
        <v/>
      </c>
      <c r="F1094" s="201" t="str">
        <f t="shared" si="118"/>
        <v/>
      </c>
      <c r="G1094" s="202" t="str">
        <f t="shared" si="119"/>
        <v/>
      </c>
    </row>
    <row r="1095" spans="2:7" x14ac:dyDescent="0.4">
      <c r="B1095" s="10">
        <v>89</v>
      </c>
      <c r="C1095" s="134" t="str">
        <f t="shared" si="116"/>
        <v>89</v>
      </c>
      <c r="D1095" s="185" t="str">
        <f>IFERROR(VLOOKUP(C1095,'2 出納簿(入力用)'!$C$5:$L$304,7,FALSE),"")</f>
        <v/>
      </c>
      <c r="E1095" s="185" t="str">
        <f t="shared" si="117"/>
        <v/>
      </c>
      <c r="F1095" s="201" t="str">
        <f t="shared" si="118"/>
        <v/>
      </c>
      <c r="G1095" s="202" t="str">
        <f t="shared" si="119"/>
        <v/>
      </c>
    </row>
    <row r="1096" spans="2:7" x14ac:dyDescent="0.4">
      <c r="B1096" s="10">
        <v>90</v>
      </c>
      <c r="C1096" s="134" t="str">
        <f t="shared" si="116"/>
        <v>90</v>
      </c>
      <c r="D1096" s="185" t="str">
        <f>IFERROR(VLOOKUP(C1096,'2 出納簿(入力用)'!$C$5:$L$304,7,FALSE),"")</f>
        <v/>
      </c>
      <c r="E1096" s="185" t="str">
        <f t="shared" si="117"/>
        <v/>
      </c>
      <c r="F1096" s="201" t="str">
        <f t="shared" si="118"/>
        <v/>
      </c>
      <c r="G1096" s="202" t="str">
        <f t="shared" si="119"/>
        <v/>
      </c>
    </row>
    <row r="1097" spans="2:7" x14ac:dyDescent="0.4">
      <c r="B1097" s="10">
        <v>91</v>
      </c>
      <c r="C1097" s="134" t="str">
        <f t="shared" si="116"/>
        <v>91</v>
      </c>
      <c r="D1097" s="185" t="str">
        <f>IFERROR(VLOOKUP(C1097,'2 出納簿(入力用)'!$C$5:$L$304,7,FALSE),"")</f>
        <v/>
      </c>
      <c r="E1097" s="185" t="str">
        <f t="shared" si="117"/>
        <v/>
      </c>
      <c r="F1097" s="201" t="str">
        <f t="shared" si="118"/>
        <v/>
      </c>
      <c r="G1097" s="202" t="str">
        <f t="shared" si="119"/>
        <v/>
      </c>
    </row>
    <row r="1098" spans="2:7" x14ac:dyDescent="0.4">
      <c r="B1098" s="10">
        <v>92</v>
      </c>
      <c r="C1098" s="134" t="str">
        <f t="shared" si="116"/>
        <v>92</v>
      </c>
      <c r="D1098" s="185" t="str">
        <f>IFERROR(VLOOKUP(C1098,'2 出納簿(入力用)'!$C$5:$L$304,7,FALSE),"")</f>
        <v/>
      </c>
      <c r="E1098" s="185" t="str">
        <f t="shared" si="117"/>
        <v/>
      </c>
      <c r="F1098" s="201" t="str">
        <f t="shared" si="118"/>
        <v/>
      </c>
      <c r="G1098" s="202" t="str">
        <f t="shared" si="119"/>
        <v/>
      </c>
    </row>
    <row r="1099" spans="2:7" x14ac:dyDescent="0.4">
      <c r="B1099" s="10">
        <v>93</v>
      </c>
      <c r="C1099" s="134" t="str">
        <f t="shared" si="116"/>
        <v>93</v>
      </c>
      <c r="D1099" s="185" t="str">
        <f>IFERROR(VLOOKUP(C1099,'2 出納簿(入力用)'!$C$5:$L$304,7,FALSE),"")</f>
        <v/>
      </c>
      <c r="E1099" s="185" t="str">
        <f t="shared" si="117"/>
        <v/>
      </c>
      <c r="F1099" s="201" t="str">
        <f t="shared" si="118"/>
        <v/>
      </c>
      <c r="G1099" s="202" t="str">
        <f t="shared" si="119"/>
        <v/>
      </c>
    </row>
    <row r="1100" spans="2:7" x14ac:dyDescent="0.4">
      <c r="B1100" s="10">
        <v>94</v>
      </c>
      <c r="C1100" s="134" t="str">
        <f t="shared" si="116"/>
        <v>94</v>
      </c>
      <c r="D1100" s="185" t="str">
        <f>IFERROR(VLOOKUP(C1100,'2 出納簿(入力用)'!$C$5:$L$304,7,FALSE),"")</f>
        <v/>
      </c>
      <c r="E1100" s="185" t="str">
        <f t="shared" si="117"/>
        <v/>
      </c>
      <c r="F1100" s="201" t="str">
        <f t="shared" si="118"/>
        <v/>
      </c>
      <c r="G1100" s="202" t="str">
        <f t="shared" si="119"/>
        <v/>
      </c>
    </row>
    <row r="1101" spans="2:7" x14ac:dyDescent="0.4">
      <c r="B1101" s="10">
        <v>95</v>
      </c>
      <c r="C1101" s="134" t="str">
        <f t="shared" si="116"/>
        <v>95</v>
      </c>
      <c r="D1101" s="185" t="str">
        <f>IFERROR(VLOOKUP(C1101,'2 出納簿(入力用)'!$C$5:$L$304,7,FALSE),"")</f>
        <v/>
      </c>
      <c r="E1101" s="185" t="str">
        <f t="shared" si="117"/>
        <v/>
      </c>
      <c r="F1101" s="201" t="str">
        <f t="shared" si="118"/>
        <v/>
      </c>
      <c r="G1101" s="202" t="str">
        <f t="shared" si="119"/>
        <v/>
      </c>
    </row>
    <row r="1102" spans="2:7" x14ac:dyDescent="0.4">
      <c r="B1102" s="10">
        <v>96</v>
      </c>
      <c r="C1102" s="134" t="str">
        <f t="shared" si="116"/>
        <v>96</v>
      </c>
      <c r="D1102" s="185" t="str">
        <f>IFERROR(VLOOKUP(C1102,'2 出納簿(入力用)'!$C$5:$L$304,7,FALSE),"")</f>
        <v/>
      </c>
      <c r="E1102" s="185" t="str">
        <f t="shared" si="117"/>
        <v/>
      </c>
      <c r="F1102" s="201" t="str">
        <f t="shared" si="118"/>
        <v/>
      </c>
      <c r="G1102" s="202" t="str">
        <f t="shared" si="119"/>
        <v/>
      </c>
    </row>
    <row r="1103" spans="2:7" x14ac:dyDescent="0.4">
      <c r="B1103" s="10">
        <v>97</v>
      </c>
      <c r="C1103" s="134" t="str">
        <f t="shared" ref="C1103:C1106" si="120">CONCATENATE(B1103,$Q$4)</f>
        <v>97</v>
      </c>
      <c r="D1103" s="185" t="str">
        <f>IFERROR(VLOOKUP(C1103,'2 出納簿(入力用)'!$C$5:$L$304,7,FALSE),"")</f>
        <v/>
      </c>
      <c r="E1103" s="185" t="str">
        <f t="shared" si="117"/>
        <v/>
      </c>
      <c r="F1103" s="201" t="str">
        <f t="shared" si="118"/>
        <v/>
      </c>
      <c r="G1103" s="202" t="str">
        <f t="shared" si="119"/>
        <v/>
      </c>
    </row>
    <row r="1104" spans="2:7" x14ac:dyDescent="0.4">
      <c r="B1104" s="10">
        <v>98</v>
      </c>
      <c r="C1104" s="134" t="str">
        <f t="shared" si="120"/>
        <v>98</v>
      </c>
      <c r="D1104" s="185" t="str">
        <f>IFERROR(VLOOKUP(C1104,'2 出納簿(入力用)'!$C$5:$L$304,7,FALSE),"")</f>
        <v/>
      </c>
      <c r="E1104" s="185" t="str">
        <f t="shared" ref="E1104:E1106" si="121">IFERROR(E1103+D1104,"")</f>
        <v/>
      </c>
      <c r="F1104" s="201" t="str">
        <f t="shared" si="118"/>
        <v/>
      </c>
      <c r="G1104" s="202" t="str">
        <f t="shared" si="119"/>
        <v/>
      </c>
    </row>
    <row r="1105" spans="2:7" x14ac:dyDescent="0.4">
      <c r="B1105" s="10">
        <v>99</v>
      </c>
      <c r="C1105" s="134" t="str">
        <f t="shared" si="120"/>
        <v>99</v>
      </c>
      <c r="D1105" s="185" t="str">
        <f>IFERROR(VLOOKUP(C1105,'2 出納簿(入力用)'!$C$5:$L$304,7,FALSE),"")</f>
        <v/>
      </c>
      <c r="E1105" s="185" t="str">
        <f t="shared" si="121"/>
        <v/>
      </c>
      <c r="F1105" s="201" t="str">
        <f t="shared" si="118"/>
        <v/>
      </c>
      <c r="G1105" s="202" t="str">
        <f t="shared" si="119"/>
        <v/>
      </c>
    </row>
    <row r="1106" spans="2:7" ht="15" thickBot="1" x14ac:dyDescent="0.45">
      <c r="B1106" s="62">
        <v>100</v>
      </c>
      <c r="C1106" s="167" t="str">
        <f t="shared" si="120"/>
        <v>100</v>
      </c>
      <c r="D1106" s="168" t="str">
        <f>IFERROR(VLOOKUP(C1106,'2 出納簿(入力用)'!$C$5:$L$304,7,FALSE),"")</f>
        <v/>
      </c>
      <c r="E1106" s="168" t="str">
        <f t="shared" si="121"/>
        <v/>
      </c>
      <c r="F1106" s="203" t="str">
        <f t="shared" si="118"/>
        <v/>
      </c>
      <c r="G1106" s="204" t="str">
        <f t="shared" si="119"/>
        <v/>
      </c>
    </row>
    <row r="1107" spans="2:7" ht="15" thickTop="1" x14ac:dyDescent="0.4">
      <c r="B1107" s="63">
        <v>1</v>
      </c>
      <c r="C1107" s="169" t="str">
        <f t="shared" ref="C1107:C1138" si="122">CONCATENATE(B1107,$R$4)</f>
        <v>1</v>
      </c>
      <c r="D1107" s="173" t="str">
        <f>IFERROR(VLOOKUP(C1107,'2 出納簿(入力用)'!$C$5:$L$304,7,FALSE),"")</f>
        <v/>
      </c>
      <c r="E1107" s="173" t="str">
        <f>D1107</f>
        <v/>
      </c>
      <c r="F1107" s="190" t="str">
        <f>IFERROR(IF(E1107/$R$5&gt;1,"×",IF(E1107/$R$5&gt;=0.8,"△","")),"")</f>
        <v/>
      </c>
      <c r="G1107" s="191" t="str">
        <f>IFERROR(IF(E1107/$R$5&gt;1,$R$4&amp;"が予算額を超えました",IF(E1107/$R$5&gt;=0.8,$R$4&amp;"の執行率が8割を超えました","")),"")</f>
        <v/>
      </c>
    </row>
    <row r="1108" spans="2:7" x14ac:dyDescent="0.4">
      <c r="B1108" s="64">
        <v>2</v>
      </c>
      <c r="C1108" s="171" t="str">
        <f t="shared" si="122"/>
        <v>2</v>
      </c>
      <c r="D1108" s="192" t="str">
        <f>IFERROR(VLOOKUP(C1108,'2 出納簿(入力用)'!$C$5:$L$304,7,FALSE),"")</f>
        <v/>
      </c>
      <c r="E1108" s="192" t="str">
        <f t="shared" ref="E1108:E1139" si="123">IFERROR(E1107+D1108,"")</f>
        <v/>
      </c>
      <c r="F1108" s="193" t="str">
        <f t="shared" ref="F1108:F1171" si="124">IFERROR(IF(E1108/$R$5&gt;1,"×",IF(E1108/$R$5&gt;=0.8,"△","")),"")</f>
        <v/>
      </c>
      <c r="G1108" s="194" t="str">
        <f t="shared" ref="G1108:G1171" si="125">IFERROR(IF(E1108/$R$5&gt;1,$R$4&amp;"が予算額を超えました",IF(E1108/$R$5&gt;=0.8,$R$4&amp;"の執行率が8割を超えました","")),"")</f>
        <v/>
      </c>
    </row>
    <row r="1109" spans="2:7" x14ac:dyDescent="0.4">
      <c r="B1109" s="64">
        <v>3</v>
      </c>
      <c r="C1109" s="171" t="str">
        <f t="shared" si="122"/>
        <v>3</v>
      </c>
      <c r="D1109" s="192" t="str">
        <f>IFERROR(VLOOKUP(C1109,'2 出納簿(入力用)'!$C$5:$L$304,7,FALSE),"")</f>
        <v/>
      </c>
      <c r="E1109" s="192" t="str">
        <f t="shared" si="123"/>
        <v/>
      </c>
      <c r="F1109" s="193" t="str">
        <f t="shared" si="124"/>
        <v/>
      </c>
      <c r="G1109" s="194" t="str">
        <f t="shared" si="125"/>
        <v/>
      </c>
    </row>
    <row r="1110" spans="2:7" x14ac:dyDescent="0.4">
      <c r="B1110" s="64">
        <v>4</v>
      </c>
      <c r="C1110" s="171" t="str">
        <f t="shared" si="122"/>
        <v>4</v>
      </c>
      <c r="D1110" s="192" t="str">
        <f>IFERROR(VLOOKUP(C1110,'2 出納簿(入力用)'!$C$5:$L$304,7,FALSE),"")</f>
        <v/>
      </c>
      <c r="E1110" s="192" t="str">
        <f t="shared" si="123"/>
        <v/>
      </c>
      <c r="F1110" s="193" t="str">
        <f t="shared" si="124"/>
        <v/>
      </c>
      <c r="G1110" s="194" t="str">
        <f t="shared" si="125"/>
        <v/>
      </c>
    </row>
    <row r="1111" spans="2:7" x14ac:dyDescent="0.4">
      <c r="B1111" s="64">
        <v>5</v>
      </c>
      <c r="C1111" s="171" t="str">
        <f t="shared" si="122"/>
        <v>5</v>
      </c>
      <c r="D1111" s="192" t="str">
        <f>IFERROR(VLOOKUP(C1111,'2 出納簿(入力用)'!$C$5:$L$304,7,FALSE),"")</f>
        <v/>
      </c>
      <c r="E1111" s="192" t="str">
        <f t="shared" si="123"/>
        <v/>
      </c>
      <c r="F1111" s="193" t="str">
        <f t="shared" si="124"/>
        <v/>
      </c>
      <c r="G1111" s="194" t="str">
        <f t="shared" si="125"/>
        <v/>
      </c>
    </row>
    <row r="1112" spans="2:7" x14ac:dyDescent="0.4">
      <c r="B1112" s="64">
        <v>6</v>
      </c>
      <c r="C1112" s="171" t="str">
        <f t="shared" si="122"/>
        <v>6</v>
      </c>
      <c r="D1112" s="192" t="str">
        <f>IFERROR(VLOOKUP(C1112,'2 出納簿(入力用)'!$C$5:$L$304,7,FALSE),"")</f>
        <v/>
      </c>
      <c r="E1112" s="192" t="str">
        <f t="shared" si="123"/>
        <v/>
      </c>
      <c r="F1112" s="193" t="str">
        <f t="shared" si="124"/>
        <v/>
      </c>
      <c r="G1112" s="194" t="str">
        <f t="shared" si="125"/>
        <v/>
      </c>
    </row>
    <row r="1113" spans="2:7" x14ac:dyDescent="0.4">
      <c r="B1113" s="64">
        <v>7</v>
      </c>
      <c r="C1113" s="171" t="str">
        <f t="shared" si="122"/>
        <v>7</v>
      </c>
      <c r="D1113" s="192" t="str">
        <f>IFERROR(VLOOKUP(C1113,'2 出納簿(入力用)'!$C$5:$L$304,7,FALSE),"")</f>
        <v/>
      </c>
      <c r="E1113" s="192" t="str">
        <f t="shared" si="123"/>
        <v/>
      </c>
      <c r="F1113" s="193" t="str">
        <f t="shared" si="124"/>
        <v/>
      </c>
      <c r="G1113" s="194" t="str">
        <f t="shared" si="125"/>
        <v/>
      </c>
    </row>
    <row r="1114" spans="2:7" x14ac:dyDescent="0.4">
      <c r="B1114" s="64">
        <v>8</v>
      </c>
      <c r="C1114" s="171" t="str">
        <f t="shared" si="122"/>
        <v>8</v>
      </c>
      <c r="D1114" s="192" t="str">
        <f>IFERROR(VLOOKUP(C1114,'2 出納簿(入力用)'!$C$5:$L$304,7,FALSE),"")</f>
        <v/>
      </c>
      <c r="E1114" s="192" t="str">
        <f t="shared" si="123"/>
        <v/>
      </c>
      <c r="F1114" s="193" t="str">
        <f t="shared" si="124"/>
        <v/>
      </c>
      <c r="G1114" s="194" t="str">
        <f t="shared" si="125"/>
        <v/>
      </c>
    </row>
    <row r="1115" spans="2:7" x14ac:dyDescent="0.4">
      <c r="B1115" s="64">
        <v>9</v>
      </c>
      <c r="C1115" s="171" t="str">
        <f t="shared" si="122"/>
        <v>9</v>
      </c>
      <c r="D1115" s="192" t="str">
        <f>IFERROR(VLOOKUP(C1115,'2 出納簿(入力用)'!$C$5:$L$304,7,FALSE),"")</f>
        <v/>
      </c>
      <c r="E1115" s="192" t="str">
        <f t="shared" si="123"/>
        <v/>
      </c>
      <c r="F1115" s="193" t="str">
        <f t="shared" si="124"/>
        <v/>
      </c>
      <c r="G1115" s="194" t="str">
        <f t="shared" si="125"/>
        <v/>
      </c>
    </row>
    <row r="1116" spans="2:7" x14ac:dyDescent="0.4">
      <c r="B1116" s="64">
        <v>10</v>
      </c>
      <c r="C1116" s="171" t="str">
        <f t="shared" si="122"/>
        <v>10</v>
      </c>
      <c r="D1116" s="192" t="str">
        <f>IFERROR(VLOOKUP(C1116,'2 出納簿(入力用)'!$C$5:$L$304,7,FALSE),"")</f>
        <v/>
      </c>
      <c r="E1116" s="192" t="str">
        <f t="shared" si="123"/>
        <v/>
      </c>
      <c r="F1116" s="193" t="str">
        <f t="shared" si="124"/>
        <v/>
      </c>
      <c r="G1116" s="194" t="str">
        <f t="shared" si="125"/>
        <v/>
      </c>
    </row>
    <row r="1117" spans="2:7" x14ac:dyDescent="0.4">
      <c r="B1117" s="64">
        <v>11</v>
      </c>
      <c r="C1117" s="171" t="str">
        <f t="shared" si="122"/>
        <v>11</v>
      </c>
      <c r="D1117" s="192" t="str">
        <f>IFERROR(VLOOKUP(C1117,'2 出納簿(入力用)'!$C$5:$L$304,7,FALSE),"")</f>
        <v/>
      </c>
      <c r="E1117" s="192" t="str">
        <f t="shared" si="123"/>
        <v/>
      </c>
      <c r="F1117" s="193" t="str">
        <f t="shared" si="124"/>
        <v/>
      </c>
      <c r="G1117" s="194" t="str">
        <f t="shared" si="125"/>
        <v/>
      </c>
    </row>
    <row r="1118" spans="2:7" x14ac:dyDescent="0.4">
      <c r="B1118" s="64">
        <v>12</v>
      </c>
      <c r="C1118" s="171" t="str">
        <f t="shared" si="122"/>
        <v>12</v>
      </c>
      <c r="D1118" s="192" t="str">
        <f>IFERROR(VLOOKUP(C1118,'2 出納簿(入力用)'!$C$5:$L$304,7,FALSE),"")</f>
        <v/>
      </c>
      <c r="E1118" s="192" t="str">
        <f t="shared" si="123"/>
        <v/>
      </c>
      <c r="F1118" s="193" t="str">
        <f t="shared" si="124"/>
        <v/>
      </c>
      <c r="G1118" s="194" t="str">
        <f t="shared" si="125"/>
        <v/>
      </c>
    </row>
    <row r="1119" spans="2:7" x14ac:dyDescent="0.4">
      <c r="B1119" s="64">
        <v>13</v>
      </c>
      <c r="C1119" s="171" t="str">
        <f t="shared" si="122"/>
        <v>13</v>
      </c>
      <c r="D1119" s="192" t="str">
        <f>IFERROR(VLOOKUP(C1119,'2 出納簿(入力用)'!$C$5:$L$304,7,FALSE),"")</f>
        <v/>
      </c>
      <c r="E1119" s="192" t="str">
        <f t="shared" si="123"/>
        <v/>
      </c>
      <c r="F1119" s="193" t="str">
        <f t="shared" si="124"/>
        <v/>
      </c>
      <c r="G1119" s="194" t="str">
        <f t="shared" si="125"/>
        <v/>
      </c>
    </row>
    <row r="1120" spans="2:7" x14ac:dyDescent="0.4">
      <c r="B1120" s="64">
        <v>14</v>
      </c>
      <c r="C1120" s="171" t="str">
        <f t="shared" si="122"/>
        <v>14</v>
      </c>
      <c r="D1120" s="192" t="str">
        <f>IFERROR(VLOOKUP(C1120,'2 出納簿(入力用)'!$C$5:$L$304,7,FALSE),"")</f>
        <v/>
      </c>
      <c r="E1120" s="192" t="str">
        <f t="shared" si="123"/>
        <v/>
      </c>
      <c r="F1120" s="193" t="str">
        <f t="shared" si="124"/>
        <v/>
      </c>
      <c r="G1120" s="194" t="str">
        <f t="shared" si="125"/>
        <v/>
      </c>
    </row>
    <row r="1121" spans="2:7" x14ac:dyDescent="0.4">
      <c r="B1121" s="64">
        <v>15</v>
      </c>
      <c r="C1121" s="171" t="str">
        <f t="shared" si="122"/>
        <v>15</v>
      </c>
      <c r="D1121" s="192" t="str">
        <f>IFERROR(VLOOKUP(C1121,'2 出納簿(入力用)'!$C$5:$L$304,7,FALSE),"")</f>
        <v/>
      </c>
      <c r="E1121" s="192" t="str">
        <f t="shared" si="123"/>
        <v/>
      </c>
      <c r="F1121" s="193" t="str">
        <f t="shared" si="124"/>
        <v/>
      </c>
      <c r="G1121" s="194" t="str">
        <f t="shared" si="125"/>
        <v/>
      </c>
    </row>
    <row r="1122" spans="2:7" x14ac:dyDescent="0.4">
      <c r="B1122" s="64">
        <v>16</v>
      </c>
      <c r="C1122" s="171" t="str">
        <f t="shared" si="122"/>
        <v>16</v>
      </c>
      <c r="D1122" s="192" t="str">
        <f>IFERROR(VLOOKUP(C1122,'2 出納簿(入力用)'!$C$5:$L$304,7,FALSE),"")</f>
        <v/>
      </c>
      <c r="E1122" s="192" t="str">
        <f t="shared" si="123"/>
        <v/>
      </c>
      <c r="F1122" s="193" t="str">
        <f t="shared" si="124"/>
        <v/>
      </c>
      <c r="G1122" s="194" t="str">
        <f t="shared" si="125"/>
        <v/>
      </c>
    </row>
    <row r="1123" spans="2:7" x14ac:dyDescent="0.4">
      <c r="B1123" s="64">
        <v>17</v>
      </c>
      <c r="C1123" s="171" t="str">
        <f t="shared" si="122"/>
        <v>17</v>
      </c>
      <c r="D1123" s="192" t="str">
        <f>IFERROR(VLOOKUP(C1123,'2 出納簿(入力用)'!$C$5:$L$304,7,FALSE),"")</f>
        <v/>
      </c>
      <c r="E1123" s="192" t="str">
        <f t="shared" si="123"/>
        <v/>
      </c>
      <c r="F1123" s="193" t="str">
        <f t="shared" si="124"/>
        <v/>
      </c>
      <c r="G1123" s="194" t="str">
        <f t="shared" si="125"/>
        <v/>
      </c>
    </row>
    <row r="1124" spans="2:7" x14ac:dyDescent="0.4">
      <c r="B1124" s="64">
        <v>18</v>
      </c>
      <c r="C1124" s="171" t="str">
        <f t="shared" si="122"/>
        <v>18</v>
      </c>
      <c r="D1124" s="192" t="str">
        <f>IFERROR(VLOOKUP(C1124,'2 出納簿(入力用)'!$C$5:$L$304,7,FALSE),"")</f>
        <v/>
      </c>
      <c r="E1124" s="192" t="str">
        <f t="shared" si="123"/>
        <v/>
      </c>
      <c r="F1124" s="193" t="str">
        <f t="shared" si="124"/>
        <v/>
      </c>
      <c r="G1124" s="194" t="str">
        <f t="shared" si="125"/>
        <v/>
      </c>
    </row>
    <row r="1125" spans="2:7" x14ac:dyDescent="0.4">
      <c r="B1125" s="64">
        <v>19</v>
      </c>
      <c r="C1125" s="171" t="str">
        <f t="shared" si="122"/>
        <v>19</v>
      </c>
      <c r="D1125" s="192" t="str">
        <f>IFERROR(VLOOKUP(C1125,'2 出納簿(入力用)'!$C$5:$L$304,7,FALSE),"")</f>
        <v/>
      </c>
      <c r="E1125" s="192" t="str">
        <f t="shared" si="123"/>
        <v/>
      </c>
      <c r="F1125" s="193" t="str">
        <f t="shared" si="124"/>
        <v/>
      </c>
      <c r="G1125" s="194" t="str">
        <f t="shared" si="125"/>
        <v/>
      </c>
    </row>
    <row r="1126" spans="2:7" x14ac:dyDescent="0.4">
      <c r="B1126" s="64">
        <v>20</v>
      </c>
      <c r="C1126" s="171" t="str">
        <f t="shared" si="122"/>
        <v>20</v>
      </c>
      <c r="D1126" s="192" t="str">
        <f>IFERROR(VLOOKUP(C1126,'2 出納簿(入力用)'!$C$5:$L$304,7,FALSE),"")</f>
        <v/>
      </c>
      <c r="E1126" s="192" t="str">
        <f t="shared" si="123"/>
        <v/>
      </c>
      <c r="F1126" s="193" t="str">
        <f t="shared" si="124"/>
        <v/>
      </c>
      <c r="G1126" s="194" t="str">
        <f t="shared" si="125"/>
        <v/>
      </c>
    </row>
    <row r="1127" spans="2:7" x14ac:dyDescent="0.4">
      <c r="B1127" s="64">
        <v>21</v>
      </c>
      <c r="C1127" s="171" t="str">
        <f t="shared" si="122"/>
        <v>21</v>
      </c>
      <c r="D1127" s="192" t="str">
        <f>IFERROR(VLOOKUP(C1127,'2 出納簿(入力用)'!$C$5:$L$304,7,FALSE),"")</f>
        <v/>
      </c>
      <c r="E1127" s="192" t="str">
        <f t="shared" si="123"/>
        <v/>
      </c>
      <c r="F1127" s="193" t="str">
        <f t="shared" si="124"/>
        <v/>
      </c>
      <c r="G1127" s="194" t="str">
        <f t="shared" si="125"/>
        <v/>
      </c>
    </row>
    <row r="1128" spans="2:7" x14ac:dyDescent="0.4">
      <c r="B1128" s="64">
        <v>22</v>
      </c>
      <c r="C1128" s="171" t="str">
        <f t="shared" si="122"/>
        <v>22</v>
      </c>
      <c r="D1128" s="192" t="str">
        <f>IFERROR(VLOOKUP(C1128,'2 出納簿(入力用)'!$C$5:$L$304,7,FALSE),"")</f>
        <v/>
      </c>
      <c r="E1128" s="192" t="str">
        <f t="shared" si="123"/>
        <v/>
      </c>
      <c r="F1128" s="193" t="str">
        <f t="shared" si="124"/>
        <v/>
      </c>
      <c r="G1128" s="194" t="str">
        <f t="shared" si="125"/>
        <v/>
      </c>
    </row>
    <row r="1129" spans="2:7" x14ac:dyDescent="0.4">
      <c r="B1129" s="64">
        <v>23</v>
      </c>
      <c r="C1129" s="171" t="str">
        <f t="shared" si="122"/>
        <v>23</v>
      </c>
      <c r="D1129" s="192" t="str">
        <f>IFERROR(VLOOKUP(C1129,'2 出納簿(入力用)'!$C$5:$L$304,7,FALSE),"")</f>
        <v/>
      </c>
      <c r="E1129" s="192" t="str">
        <f t="shared" si="123"/>
        <v/>
      </c>
      <c r="F1129" s="193" t="str">
        <f t="shared" si="124"/>
        <v/>
      </c>
      <c r="G1129" s="194" t="str">
        <f t="shared" si="125"/>
        <v/>
      </c>
    </row>
    <row r="1130" spans="2:7" x14ac:dyDescent="0.4">
      <c r="B1130" s="64">
        <v>24</v>
      </c>
      <c r="C1130" s="171" t="str">
        <f t="shared" si="122"/>
        <v>24</v>
      </c>
      <c r="D1130" s="192" t="str">
        <f>IFERROR(VLOOKUP(C1130,'2 出納簿(入力用)'!$C$5:$L$304,7,FALSE),"")</f>
        <v/>
      </c>
      <c r="E1130" s="192" t="str">
        <f t="shared" si="123"/>
        <v/>
      </c>
      <c r="F1130" s="193" t="str">
        <f t="shared" si="124"/>
        <v/>
      </c>
      <c r="G1130" s="194" t="str">
        <f t="shared" si="125"/>
        <v/>
      </c>
    </row>
    <row r="1131" spans="2:7" x14ac:dyDescent="0.4">
      <c r="B1131" s="64">
        <v>25</v>
      </c>
      <c r="C1131" s="171" t="str">
        <f t="shared" si="122"/>
        <v>25</v>
      </c>
      <c r="D1131" s="192" t="str">
        <f>IFERROR(VLOOKUP(C1131,'2 出納簿(入力用)'!$C$5:$L$304,7,FALSE),"")</f>
        <v/>
      </c>
      <c r="E1131" s="192" t="str">
        <f t="shared" si="123"/>
        <v/>
      </c>
      <c r="F1131" s="193" t="str">
        <f t="shared" si="124"/>
        <v/>
      </c>
      <c r="G1131" s="194" t="str">
        <f t="shared" si="125"/>
        <v/>
      </c>
    </row>
    <row r="1132" spans="2:7" x14ac:dyDescent="0.4">
      <c r="B1132" s="64">
        <v>26</v>
      </c>
      <c r="C1132" s="171" t="str">
        <f t="shared" si="122"/>
        <v>26</v>
      </c>
      <c r="D1132" s="192" t="str">
        <f>IFERROR(VLOOKUP(C1132,'2 出納簿(入力用)'!$C$5:$L$304,7,FALSE),"")</f>
        <v/>
      </c>
      <c r="E1132" s="192" t="str">
        <f t="shared" si="123"/>
        <v/>
      </c>
      <c r="F1132" s="193" t="str">
        <f t="shared" si="124"/>
        <v/>
      </c>
      <c r="G1132" s="194" t="str">
        <f t="shared" si="125"/>
        <v/>
      </c>
    </row>
    <row r="1133" spans="2:7" x14ac:dyDescent="0.4">
      <c r="B1133" s="64">
        <v>27</v>
      </c>
      <c r="C1133" s="171" t="str">
        <f t="shared" si="122"/>
        <v>27</v>
      </c>
      <c r="D1133" s="192" t="str">
        <f>IFERROR(VLOOKUP(C1133,'2 出納簿(入力用)'!$C$5:$L$304,7,FALSE),"")</f>
        <v/>
      </c>
      <c r="E1133" s="192" t="str">
        <f t="shared" si="123"/>
        <v/>
      </c>
      <c r="F1133" s="193" t="str">
        <f t="shared" si="124"/>
        <v/>
      </c>
      <c r="G1133" s="194" t="str">
        <f t="shared" si="125"/>
        <v/>
      </c>
    </row>
    <row r="1134" spans="2:7" x14ac:dyDescent="0.4">
      <c r="B1134" s="64">
        <v>28</v>
      </c>
      <c r="C1134" s="171" t="str">
        <f t="shared" si="122"/>
        <v>28</v>
      </c>
      <c r="D1134" s="192" t="str">
        <f>IFERROR(VLOOKUP(C1134,'2 出納簿(入力用)'!$C$5:$L$304,7,FALSE),"")</f>
        <v/>
      </c>
      <c r="E1134" s="192" t="str">
        <f t="shared" si="123"/>
        <v/>
      </c>
      <c r="F1134" s="193" t="str">
        <f t="shared" si="124"/>
        <v/>
      </c>
      <c r="G1134" s="194" t="str">
        <f t="shared" si="125"/>
        <v/>
      </c>
    </row>
    <row r="1135" spans="2:7" x14ac:dyDescent="0.4">
      <c r="B1135" s="64">
        <v>29</v>
      </c>
      <c r="C1135" s="171" t="str">
        <f t="shared" si="122"/>
        <v>29</v>
      </c>
      <c r="D1135" s="192" t="str">
        <f>IFERROR(VLOOKUP(C1135,'2 出納簿(入力用)'!$C$5:$L$304,7,FALSE),"")</f>
        <v/>
      </c>
      <c r="E1135" s="192" t="str">
        <f t="shared" si="123"/>
        <v/>
      </c>
      <c r="F1135" s="193" t="str">
        <f t="shared" si="124"/>
        <v/>
      </c>
      <c r="G1135" s="194" t="str">
        <f t="shared" si="125"/>
        <v/>
      </c>
    </row>
    <row r="1136" spans="2:7" x14ac:dyDescent="0.4">
      <c r="B1136" s="64">
        <v>30</v>
      </c>
      <c r="C1136" s="171" t="str">
        <f t="shared" si="122"/>
        <v>30</v>
      </c>
      <c r="D1136" s="192" t="str">
        <f>IFERROR(VLOOKUP(C1136,'2 出納簿(入力用)'!$C$5:$L$304,7,FALSE),"")</f>
        <v/>
      </c>
      <c r="E1136" s="192" t="str">
        <f t="shared" si="123"/>
        <v/>
      </c>
      <c r="F1136" s="193" t="str">
        <f t="shared" si="124"/>
        <v/>
      </c>
      <c r="G1136" s="194" t="str">
        <f t="shared" si="125"/>
        <v/>
      </c>
    </row>
    <row r="1137" spans="2:7" x14ac:dyDescent="0.4">
      <c r="B1137" s="64">
        <v>31</v>
      </c>
      <c r="C1137" s="171" t="str">
        <f t="shared" si="122"/>
        <v>31</v>
      </c>
      <c r="D1137" s="192" t="str">
        <f>IFERROR(VLOOKUP(C1137,'2 出納簿(入力用)'!$C$5:$L$304,7,FALSE),"")</f>
        <v/>
      </c>
      <c r="E1137" s="192" t="str">
        <f t="shared" si="123"/>
        <v/>
      </c>
      <c r="F1137" s="193" t="str">
        <f t="shared" si="124"/>
        <v/>
      </c>
      <c r="G1137" s="194" t="str">
        <f t="shared" si="125"/>
        <v/>
      </c>
    </row>
    <row r="1138" spans="2:7" x14ac:dyDescent="0.4">
      <c r="B1138" s="64">
        <v>32</v>
      </c>
      <c r="C1138" s="171" t="str">
        <f t="shared" si="122"/>
        <v>32</v>
      </c>
      <c r="D1138" s="192" t="str">
        <f>IFERROR(VLOOKUP(C1138,'2 出納簿(入力用)'!$C$5:$L$304,7,FALSE),"")</f>
        <v/>
      </c>
      <c r="E1138" s="192" t="str">
        <f t="shared" si="123"/>
        <v/>
      </c>
      <c r="F1138" s="193" t="str">
        <f t="shared" si="124"/>
        <v/>
      </c>
      <c r="G1138" s="194" t="str">
        <f t="shared" si="125"/>
        <v/>
      </c>
    </row>
    <row r="1139" spans="2:7" x14ac:dyDescent="0.4">
      <c r="B1139" s="64">
        <v>33</v>
      </c>
      <c r="C1139" s="171" t="str">
        <f t="shared" ref="C1139:C1170" si="126">CONCATENATE(B1139,$R$4)</f>
        <v>33</v>
      </c>
      <c r="D1139" s="192" t="str">
        <f>IFERROR(VLOOKUP(C1139,'2 出納簿(入力用)'!$C$5:$L$304,7,FALSE),"")</f>
        <v/>
      </c>
      <c r="E1139" s="192" t="str">
        <f t="shared" si="123"/>
        <v/>
      </c>
      <c r="F1139" s="193" t="str">
        <f t="shared" si="124"/>
        <v/>
      </c>
      <c r="G1139" s="194" t="str">
        <f t="shared" si="125"/>
        <v/>
      </c>
    </row>
    <row r="1140" spans="2:7" x14ac:dyDescent="0.4">
      <c r="B1140" s="64">
        <v>34</v>
      </c>
      <c r="C1140" s="171" t="str">
        <f t="shared" si="126"/>
        <v>34</v>
      </c>
      <c r="D1140" s="192" t="str">
        <f>IFERROR(VLOOKUP(C1140,'2 出納簿(入力用)'!$C$5:$L$304,7,FALSE),"")</f>
        <v/>
      </c>
      <c r="E1140" s="192" t="str">
        <f t="shared" ref="E1140:E1171" si="127">IFERROR(E1139+D1140,"")</f>
        <v/>
      </c>
      <c r="F1140" s="193" t="str">
        <f t="shared" si="124"/>
        <v/>
      </c>
      <c r="G1140" s="194" t="str">
        <f t="shared" si="125"/>
        <v/>
      </c>
    </row>
    <row r="1141" spans="2:7" x14ac:dyDescent="0.4">
      <c r="B1141" s="64">
        <v>35</v>
      </c>
      <c r="C1141" s="171" t="str">
        <f t="shared" si="126"/>
        <v>35</v>
      </c>
      <c r="D1141" s="192" t="str">
        <f>IFERROR(VLOOKUP(C1141,'2 出納簿(入力用)'!$C$5:$L$304,7,FALSE),"")</f>
        <v/>
      </c>
      <c r="E1141" s="192" t="str">
        <f t="shared" si="127"/>
        <v/>
      </c>
      <c r="F1141" s="193" t="str">
        <f t="shared" si="124"/>
        <v/>
      </c>
      <c r="G1141" s="194" t="str">
        <f t="shared" si="125"/>
        <v/>
      </c>
    </row>
    <row r="1142" spans="2:7" x14ac:dyDescent="0.4">
      <c r="B1142" s="64">
        <v>36</v>
      </c>
      <c r="C1142" s="171" t="str">
        <f t="shared" si="126"/>
        <v>36</v>
      </c>
      <c r="D1142" s="192" t="str">
        <f>IFERROR(VLOOKUP(C1142,'2 出納簿(入力用)'!$C$5:$L$304,7,FALSE),"")</f>
        <v/>
      </c>
      <c r="E1142" s="192" t="str">
        <f t="shared" si="127"/>
        <v/>
      </c>
      <c r="F1142" s="193" t="str">
        <f t="shared" si="124"/>
        <v/>
      </c>
      <c r="G1142" s="194" t="str">
        <f t="shared" si="125"/>
        <v/>
      </c>
    </row>
    <row r="1143" spans="2:7" x14ac:dyDescent="0.4">
      <c r="B1143" s="64">
        <v>37</v>
      </c>
      <c r="C1143" s="171" t="str">
        <f t="shared" si="126"/>
        <v>37</v>
      </c>
      <c r="D1143" s="192" t="str">
        <f>IFERROR(VLOOKUP(C1143,'2 出納簿(入力用)'!$C$5:$L$304,7,FALSE),"")</f>
        <v/>
      </c>
      <c r="E1143" s="192" t="str">
        <f t="shared" si="127"/>
        <v/>
      </c>
      <c r="F1143" s="193" t="str">
        <f t="shared" si="124"/>
        <v/>
      </c>
      <c r="G1143" s="194" t="str">
        <f t="shared" si="125"/>
        <v/>
      </c>
    </row>
    <row r="1144" spans="2:7" x14ac:dyDescent="0.4">
      <c r="B1144" s="64">
        <v>38</v>
      </c>
      <c r="C1144" s="171" t="str">
        <f t="shared" si="126"/>
        <v>38</v>
      </c>
      <c r="D1144" s="192" t="str">
        <f>IFERROR(VLOOKUP(C1144,'2 出納簿(入力用)'!$C$5:$L$304,7,FALSE),"")</f>
        <v/>
      </c>
      <c r="E1144" s="192" t="str">
        <f t="shared" si="127"/>
        <v/>
      </c>
      <c r="F1144" s="193" t="str">
        <f t="shared" si="124"/>
        <v/>
      </c>
      <c r="G1144" s="194" t="str">
        <f t="shared" si="125"/>
        <v/>
      </c>
    </row>
    <row r="1145" spans="2:7" x14ac:dyDescent="0.4">
      <c r="B1145" s="64">
        <v>39</v>
      </c>
      <c r="C1145" s="171" t="str">
        <f t="shared" si="126"/>
        <v>39</v>
      </c>
      <c r="D1145" s="192" t="str">
        <f>IFERROR(VLOOKUP(C1145,'2 出納簿(入力用)'!$C$5:$L$304,7,FALSE),"")</f>
        <v/>
      </c>
      <c r="E1145" s="192" t="str">
        <f t="shared" si="127"/>
        <v/>
      </c>
      <c r="F1145" s="193" t="str">
        <f t="shared" si="124"/>
        <v/>
      </c>
      <c r="G1145" s="194" t="str">
        <f t="shared" si="125"/>
        <v/>
      </c>
    </row>
    <row r="1146" spans="2:7" x14ac:dyDescent="0.4">
      <c r="B1146" s="64">
        <v>40</v>
      </c>
      <c r="C1146" s="171" t="str">
        <f t="shared" si="126"/>
        <v>40</v>
      </c>
      <c r="D1146" s="192" t="str">
        <f>IFERROR(VLOOKUP(C1146,'2 出納簿(入力用)'!$C$5:$L$304,7,FALSE),"")</f>
        <v/>
      </c>
      <c r="E1146" s="192" t="str">
        <f t="shared" si="127"/>
        <v/>
      </c>
      <c r="F1146" s="193" t="str">
        <f t="shared" si="124"/>
        <v/>
      </c>
      <c r="G1146" s="194" t="str">
        <f t="shared" si="125"/>
        <v/>
      </c>
    </row>
    <row r="1147" spans="2:7" x14ac:dyDescent="0.4">
      <c r="B1147" s="64">
        <v>41</v>
      </c>
      <c r="C1147" s="171" t="str">
        <f t="shared" si="126"/>
        <v>41</v>
      </c>
      <c r="D1147" s="192" t="str">
        <f>IFERROR(VLOOKUP(C1147,'2 出納簿(入力用)'!$C$5:$L$304,7,FALSE),"")</f>
        <v/>
      </c>
      <c r="E1147" s="192" t="str">
        <f t="shared" si="127"/>
        <v/>
      </c>
      <c r="F1147" s="193" t="str">
        <f t="shared" si="124"/>
        <v/>
      </c>
      <c r="G1147" s="194" t="str">
        <f t="shared" si="125"/>
        <v/>
      </c>
    </row>
    <row r="1148" spans="2:7" x14ac:dyDescent="0.4">
      <c r="B1148" s="64">
        <v>42</v>
      </c>
      <c r="C1148" s="171" t="str">
        <f t="shared" si="126"/>
        <v>42</v>
      </c>
      <c r="D1148" s="192" t="str">
        <f>IFERROR(VLOOKUP(C1148,'2 出納簿(入力用)'!$C$5:$L$304,7,FALSE),"")</f>
        <v/>
      </c>
      <c r="E1148" s="192" t="str">
        <f t="shared" si="127"/>
        <v/>
      </c>
      <c r="F1148" s="193" t="str">
        <f t="shared" si="124"/>
        <v/>
      </c>
      <c r="G1148" s="194" t="str">
        <f t="shared" si="125"/>
        <v/>
      </c>
    </row>
    <row r="1149" spans="2:7" x14ac:dyDescent="0.4">
      <c r="B1149" s="64">
        <v>43</v>
      </c>
      <c r="C1149" s="171" t="str">
        <f t="shared" si="126"/>
        <v>43</v>
      </c>
      <c r="D1149" s="192" t="str">
        <f>IFERROR(VLOOKUP(C1149,'2 出納簿(入力用)'!$C$5:$L$304,7,FALSE),"")</f>
        <v/>
      </c>
      <c r="E1149" s="192" t="str">
        <f t="shared" si="127"/>
        <v/>
      </c>
      <c r="F1149" s="193" t="str">
        <f t="shared" si="124"/>
        <v/>
      </c>
      <c r="G1149" s="194" t="str">
        <f t="shared" si="125"/>
        <v/>
      </c>
    </row>
    <row r="1150" spans="2:7" x14ac:dyDescent="0.4">
      <c r="B1150" s="64">
        <v>44</v>
      </c>
      <c r="C1150" s="171" t="str">
        <f t="shared" si="126"/>
        <v>44</v>
      </c>
      <c r="D1150" s="192" t="str">
        <f>IFERROR(VLOOKUP(C1150,'2 出納簿(入力用)'!$C$5:$L$304,7,FALSE),"")</f>
        <v/>
      </c>
      <c r="E1150" s="192" t="str">
        <f t="shared" si="127"/>
        <v/>
      </c>
      <c r="F1150" s="193" t="str">
        <f t="shared" si="124"/>
        <v/>
      </c>
      <c r="G1150" s="194" t="str">
        <f t="shared" si="125"/>
        <v/>
      </c>
    </row>
    <row r="1151" spans="2:7" x14ac:dyDescent="0.4">
      <c r="B1151" s="64">
        <v>45</v>
      </c>
      <c r="C1151" s="171" t="str">
        <f t="shared" si="126"/>
        <v>45</v>
      </c>
      <c r="D1151" s="192" t="str">
        <f>IFERROR(VLOOKUP(C1151,'2 出納簿(入力用)'!$C$5:$L$304,7,FALSE),"")</f>
        <v/>
      </c>
      <c r="E1151" s="192" t="str">
        <f t="shared" si="127"/>
        <v/>
      </c>
      <c r="F1151" s="193" t="str">
        <f t="shared" si="124"/>
        <v/>
      </c>
      <c r="G1151" s="194" t="str">
        <f t="shared" si="125"/>
        <v/>
      </c>
    </row>
    <row r="1152" spans="2:7" x14ac:dyDescent="0.4">
      <c r="B1152" s="64">
        <v>46</v>
      </c>
      <c r="C1152" s="171" t="str">
        <f t="shared" si="126"/>
        <v>46</v>
      </c>
      <c r="D1152" s="192" t="str">
        <f>IFERROR(VLOOKUP(C1152,'2 出納簿(入力用)'!$C$5:$L$304,7,FALSE),"")</f>
        <v/>
      </c>
      <c r="E1152" s="192" t="str">
        <f t="shared" si="127"/>
        <v/>
      </c>
      <c r="F1152" s="193" t="str">
        <f t="shared" si="124"/>
        <v/>
      </c>
      <c r="G1152" s="194" t="str">
        <f t="shared" si="125"/>
        <v/>
      </c>
    </row>
    <row r="1153" spans="2:7" x14ac:dyDescent="0.4">
      <c r="B1153" s="64">
        <v>47</v>
      </c>
      <c r="C1153" s="171" t="str">
        <f t="shared" si="126"/>
        <v>47</v>
      </c>
      <c r="D1153" s="192" t="str">
        <f>IFERROR(VLOOKUP(C1153,'2 出納簿(入力用)'!$C$5:$L$304,7,FALSE),"")</f>
        <v/>
      </c>
      <c r="E1153" s="192" t="str">
        <f t="shared" si="127"/>
        <v/>
      </c>
      <c r="F1153" s="193" t="str">
        <f t="shared" si="124"/>
        <v/>
      </c>
      <c r="G1153" s="194" t="str">
        <f t="shared" si="125"/>
        <v/>
      </c>
    </row>
    <row r="1154" spans="2:7" x14ac:dyDescent="0.4">
      <c r="B1154" s="64">
        <v>48</v>
      </c>
      <c r="C1154" s="171" t="str">
        <f t="shared" si="126"/>
        <v>48</v>
      </c>
      <c r="D1154" s="192" t="str">
        <f>IFERROR(VLOOKUP(C1154,'2 出納簿(入力用)'!$C$5:$L$304,7,FALSE),"")</f>
        <v/>
      </c>
      <c r="E1154" s="192" t="str">
        <f t="shared" si="127"/>
        <v/>
      </c>
      <c r="F1154" s="193" t="str">
        <f t="shared" si="124"/>
        <v/>
      </c>
      <c r="G1154" s="194" t="str">
        <f t="shared" si="125"/>
        <v/>
      </c>
    </row>
    <row r="1155" spans="2:7" x14ac:dyDescent="0.4">
      <c r="B1155" s="64">
        <v>49</v>
      </c>
      <c r="C1155" s="171" t="str">
        <f t="shared" si="126"/>
        <v>49</v>
      </c>
      <c r="D1155" s="192" t="str">
        <f>IFERROR(VLOOKUP(C1155,'2 出納簿(入力用)'!$C$5:$L$304,7,FALSE),"")</f>
        <v/>
      </c>
      <c r="E1155" s="192" t="str">
        <f t="shared" si="127"/>
        <v/>
      </c>
      <c r="F1155" s="193" t="str">
        <f t="shared" si="124"/>
        <v/>
      </c>
      <c r="G1155" s="194" t="str">
        <f t="shared" si="125"/>
        <v/>
      </c>
    </row>
    <row r="1156" spans="2:7" x14ac:dyDescent="0.4">
      <c r="B1156" s="64">
        <v>50</v>
      </c>
      <c r="C1156" s="171" t="str">
        <f t="shared" si="126"/>
        <v>50</v>
      </c>
      <c r="D1156" s="192" t="str">
        <f>IFERROR(VLOOKUP(C1156,'2 出納簿(入力用)'!$C$5:$L$304,7,FALSE),"")</f>
        <v/>
      </c>
      <c r="E1156" s="192" t="str">
        <f t="shared" si="127"/>
        <v/>
      </c>
      <c r="F1156" s="193" t="str">
        <f t="shared" si="124"/>
        <v/>
      </c>
      <c r="G1156" s="194" t="str">
        <f t="shared" si="125"/>
        <v/>
      </c>
    </row>
    <row r="1157" spans="2:7" x14ac:dyDescent="0.4">
      <c r="B1157" s="64">
        <v>51</v>
      </c>
      <c r="C1157" s="171" t="str">
        <f t="shared" si="126"/>
        <v>51</v>
      </c>
      <c r="D1157" s="192" t="str">
        <f>IFERROR(VLOOKUP(C1157,'2 出納簿(入力用)'!$C$5:$L$304,7,FALSE),"")</f>
        <v/>
      </c>
      <c r="E1157" s="192" t="str">
        <f t="shared" si="127"/>
        <v/>
      </c>
      <c r="F1157" s="193" t="str">
        <f t="shared" si="124"/>
        <v/>
      </c>
      <c r="G1157" s="194" t="str">
        <f t="shared" si="125"/>
        <v/>
      </c>
    </row>
    <row r="1158" spans="2:7" x14ac:dyDescent="0.4">
      <c r="B1158" s="64">
        <v>52</v>
      </c>
      <c r="C1158" s="171" t="str">
        <f t="shared" si="126"/>
        <v>52</v>
      </c>
      <c r="D1158" s="192" t="str">
        <f>IFERROR(VLOOKUP(C1158,'2 出納簿(入力用)'!$C$5:$L$304,7,FALSE),"")</f>
        <v/>
      </c>
      <c r="E1158" s="192" t="str">
        <f t="shared" si="127"/>
        <v/>
      </c>
      <c r="F1158" s="193" t="str">
        <f t="shared" si="124"/>
        <v/>
      </c>
      <c r="G1158" s="194" t="str">
        <f t="shared" si="125"/>
        <v/>
      </c>
    </row>
    <row r="1159" spans="2:7" x14ac:dyDescent="0.4">
      <c r="B1159" s="64">
        <v>53</v>
      </c>
      <c r="C1159" s="171" t="str">
        <f t="shared" si="126"/>
        <v>53</v>
      </c>
      <c r="D1159" s="192" t="str">
        <f>IFERROR(VLOOKUP(C1159,'2 出納簿(入力用)'!$C$5:$L$304,7,FALSE),"")</f>
        <v/>
      </c>
      <c r="E1159" s="192" t="str">
        <f t="shared" si="127"/>
        <v/>
      </c>
      <c r="F1159" s="193" t="str">
        <f t="shared" si="124"/>
        <v/>
      </c>
      <c r="G1159" s="194" t="str">
        <f t="shared" si="125"/>
        <v/>
      </c>
    </row>
    <row r="1160" spans="2:7" x14ac:dyDescent="0.4">
      <c r="B1160" s="64">
        <v>54</v>
      </c>
      <c r="C1160" s="171" t="str">
        <f t="shared" si="126"/>
        <v>54</v>
      </c>
      <c r="D1160" s="192" t="str">
        <f>IFERROR(VLOOKUP(C1160,'2 出納簿(入力用)'!$C$5:$L$304,7,FALSE),"")</f>
        <v/>
      </c>
      <c r="E1160" s="192" t="str">
        <f t="shared" si="127"/>
        <v/>
      </c>
      <c r="F1160" s="193" t="str">
        <f t="shared" si="124"/>
        <v/>
      </c>
      <c r="G1160" s="194" t="str">
        <f t="shared" si="125"/>
        <v/>
      </c>
    </row>
    <row r="1161" spans="2:7" x14ac:dyDescent="0.4">
      <c r="B1161" s="64">
        <v>55</v>
      </c>
      <c r="C1161" s="171" t="str">
        <f t="shared" si="126"/>
        <v>55</v>
      </c>
      <c r="D1161" s="192" t="str">
        <f>IFERROR(VLOOKUP(C1161,'2 出納簿(入力用)'!$C$5:$L$304,7,FALSE),"")</f>
        <v/>
      </c>
      <c r="E1161" s="192" t="str">
        <f t="shared" si="127"/>
        <v/>
      </c>
      <c r="F1161" s="193" t="str">
        <f t="shared" si="124"/>
        <v/>
      </c>
      <c r="G1161" s="194" t="str">
        <f t="shared" si="125"/>
        <v/>
      </c>
    </row>
    <row r="1162" spans="2:7" x14ac:dyDescent="0.4">
      <c r="B1162" s="64">
        <v>56</v>
      </c>
      <c r="C1162" s="171" t="str">
        <f t="shared" si="126"/>
        <v>56</v>
      </c>
      <c r="D1162" s="192" t="str">
        <f>IFERROR(VLOOKUP(C1162,'2 出納簿(入力用)'!$C$5:$L$304,7,FALSE),"")</f>
        <v/>
      </c>
      <c r="E1162" s="192" t="str">
        <f t="shared" si="127"/>
        <v/>
      </c>
      <c r="F1162" s="193" t="str">
        <f t="shared" si="124"/>
        <v/>
      </c>
      <c r="G1162" s="194" t="str">
        <f t="shared" si="125"/>
        <v/>
      </c>
    </row>
    <row r="1163" spans="2:7" x14ac:dyDescent="0.4">
      <c r="B1163" s="64">
        <v>57</v>
      </c>
      <c r="C1163" s="171" t="str">
        <f t="shared" si="126"/>
        <v>57</v>
      </c>
      <c r="D1163" s="192" t="str">
        <f>IFERROR(VLOOKUP(C1163,'2 出納簿(入力用)'!$C$5:$L$304,7,FALSE),"")</f>
        <v/>
      </c>
      <c r="E1163" s="192" t="str">
        <f t="shared" si="127"/>
        <v/>
      </c>
      <c r="F1163" s="193" t="str">
        <f t="shared" si="124"/>
        <v/>
      </c>
      <c r="G1163" s="194" t="str">
        <f t="shared" si="125"/>
        <v/>
      </c>
    </row>
    <row r="1164" spans="2:7" x14ac:dyDescent="0.4">
      <c r="B1164" s="64">
        <v>58</v>
      </c>
      <c r="C1164" s="171" t="str">
        <f t="shared" si="126"/>
        <v>58</v>
      </c>
      <c r="D1164" s="192" t="str">
        <f>IFERROR(VLOOKUP(C1164,'2 出納簿(入力用)'!$C$5:$L$304,7,FALSE),"")</f>
        <v/>
      </c>
      <c r="E1164" s="192" t="str">
        <f t="shared" si="127"/>
        <v/>
      </c>
      <c r="F1164" s="193" t="str">
        <f t="shared" si="124"/>
        <v/>
      </c>
      <c r="G1164" s="194" t="str">
        <f t="shared" si="125"/>
        <v/>
      </c>
    </row>
    <row r="1165" spans="2:7" x14ac:dyDescent="0.4">
      <c r="B1165" s="64">
        <v>59</v>
      </c>
      <c r="C1165" s="171" t="str">
        <f t="shared" si="126"/>
        <v>59</v>
      </c>
      <c r="D1165" s="192" t="str">
        <f>IFERROR(VLOOKUP(C1165,'2 出納簿(入力用)'!$C$5:$L$304,7,FALSE),"")</f>
        <v/>
      </c>
      <c r="E1165" s="192" t="str">
        <f t="shared" si="127"/>
        <v/>
      </c>
      <c r="F1165" s="193" t="str">
        <f t="shared" si="124"/>
        <v/>
      </c>
      <c r="G1165" s="194" t="str">
        <f t="shared" si="125"/>
        <v/>
      </c>
    </row>
    <row r="1166" spans="2:7" x14ac:dyDescent="0.4">
      <c r="B1166" s="64">
        <v>60</v>
      </c>
      <c r="C1166" s="171" t="str">
        <f t="shared" si="126"/>
        <v>60</v>
      </c>
      <c r="D1166" s="192" t="str">
        <f>IFERROR(VLOOKUP(C1166,'2 出納簿(入力用)'!$C$5:$L$304,7,FALSE),"")</f>
        <v/>
      </c>
      <c r="E1166" s="192" t="str">
        <f t="shared" si="127"/>
        <v/>
      </c>
      <c r="F1166" s="193" t="str">
        <f t="shared" si="124"/>
        <v/>
      </c>
      <c r="G1166" s="194" t="str">
        <f t="shared" si="125"/>
        <v/>
      </c>
    </row>
    <row r="1167" spans="2:7" x14ac:dyDescent="0.4">
      <c r="B1167" s="64">
        <v>61</v>
      </c>
      <c r="C1167" s="171" t="str">
        <f t="shared" si="126"/>
        <v>61</v>
      </c>
      <c r="D1167" s="192" t="str">
        <f>IFERROR(VLOOKUP(C1167,'2 出納簿(入力用)'!$C$5:$L$304,7,FALSE),"")</f>
        <v/>
      </c>
      <c r="E1167" s="192" t="str">
        <f t="shared" si="127"/>
        <v/>
      </c>
      <c r="F1167" s="193" t="str">
        <f t="shared" si="124"/>
        <v/>
      </c>
      <c r="G1167" s="194" t="str">
        <f t="shared" si="125"/>
        <v/>
      </c>
    </row>
    <row r="1168" spans="2:7" x14ac:dyDescent="0.4">
      <c r="B1168" s="64">
        <v>62</v>
      </c>
      <c r="C1168" s="171" t="str">
        <f t="shared" si="126"/>
        <v>62</v>
      </c>
      <c r="D1168" s="192" t="str">
        <f>IFERROR(VLOOKUP(C1168,'2 出納簿(入力用)'!$C$5:$L$304,7,FALSE),"")</f>
        <v/>
      </c>
      <c r="E1168" s="192" t="str">
        <f t="shared" si="127"/>
        <v/>
      </c>
      <c r="F1168" s="193" t="str">
        <f t="shared" si="124"/>
        <v/>
      </c>
      <c r="G1168" s="194" t="str">
        <f t="shared" si="125"/>
        <v/>
      </c>
    </row>
    <row r="1169" spans="2:7" x14ac:dyDescent="0.4">
      <c r="B1169" s="64">
        <v>63</v>
      </c>
      <c r="C1169" s="171" t="str">
        <f t="shared" si="126"/>
        <v>63</v>
      </c>
      <c r="D1169" s="192" t="str">
        <f>IFERROR(VLOOKUP(C1169,'2 出納簿(入力用)'!$C$5:$L$304,7,FALSE),"")</f>
        <v/>
      </c>
      <c r="E1169" s="192" t="str">
        <f t="shared" si="127"/>
        <v/>
      </c>
      <c r="F1169" s="193" t="str">
        <f t="shared" si="124"/>
        <v/>
      </c>
      <c r="G1169" s="194" t="str">
        <f t="shared" si="125"/>
        <v/>
      </c>
    </row>
    <row r="1170" spans="2:7" x14ac:dyDescent="0.4">
      <c r="B1170" s="64">
        <v>64</v>
      </c>
      <c r="C1170" s="171" t="str">
        <f t="shared" si="126"/>
        <v>64</v>
      </c>
      <c r="D1170" s="192" t="str">
        <f>IFERROR(VLOOKUP(C1170,'2 出納簿(入力用)'!$C$5:$L$304,7,FALSE),"")</f>
        <v/>
      </c>
      <c r="E1170" s="192" t="str">
        <f t="shared" si="127"/>
        <v/>
      </c>
      <c r="F1170" s="193" t="str">
        <f t="shared" si="124"/>
        <v/>
      </c>
      <c r="G1170" s="194" t="str">
        <f t="shared" si="125"/>
        <v/>
      </c>
    </row>
    <row r="1171" spans="2:7" x14ac:dyDescent="0.4">
      <c r="B1171" s="64">
        <v>65</v>
      </c>
      <c r="C1171" s="171" t="str">
        <f t="shared" ref="C1171:C1202" si="128">CONCATENATE(B1171,$R$4)</f>
        <v>65</v>
      </c>
      <c r="D1171" s="192" t="str">
        <f>IFERROR(VLOOKUP(C1171,'2 出納簿(入力用)'!$C$5:$L$304,7,FALSE),"")</f>
        <v/>
      </c>
      <c r="E1171" s="192" t="str">
        <f t="shared" si="127"/>
        <v/>
      </c>
      <c r="F1171" s="193" t="str">
        <f t="shared" si="124"/>
        <v/>
      </c>
      <c r="G1171" s="194" t="str">
        <f t="shared" si="125"/>
        <v/>
      </c>
    </row>
    <row r="1172" spans="2:7" x14ac:dyDescent="0.4">
      <c r="B1172" s="64">
        <v>66</v>
      </c>
      <c r="C1172" s="171" t="str">
        <f t="shared" si="128"/>
        <v>66</v>
      </c>
      <c r="D1172" s="192" t="str">
        <f>IFERROR(VLOOKUP(C1172,'2 出納簿(入力用)'!$C$5:$L$304,7,FALSE),"")</f>
        <v/>
      </c>
      <c r="E1172" s="192" t="str">
        <f t="shared" ref="E1172:E1203" si="129">IFERROR(E1171+D1172,"")</f>
        <v/>
      </c>
      <c r="F1172" s="193" t="str">
        <f t="shared" ref="F1172:F1206" si="130">IFERROR(IF(E1172/$R$5&gt;1,"×",IF(E1172/$R$5&gt;=0.8,"△","")),"")</f>
        <v/>
      </c>
      <c r="G1172" s="194" t="str">
        <f t="shared" ref="G1172:G1205" si="131">IFERROR(IF(E1172/$R$5&gt;1,$R$4&amp;"が予算額を超えました",IF(E1172/$R$5&gt;=0.8,$R$4&amp;"の執行率が8割を超えました","")),"")</f>
        <v/>
      </c>
    </row>
    <row r="1173" spans="2:7" x14ac:dyDescent="0.4">
      <c r="B1173" s="64">
        <v>67</v>
      </c>
      <c r="C1173" s="171" t="str">
        <f t="shared" si="128"/>
        <v>67</v>
      </c>
      <c r="D1173" s="192" t="str">
        <f>IFERROR(VLOOKUP(C1173,'2 出納簿(入力用)'!$C$5:$L$304,7,FALSE),"")</f>
        <v/>
      </c>
      <c r="E1173" s="192" t="str">
        <f t="shared" si="129"/>
        <v/>
      </c>
      <c r="F1173" s="193" t="str">
        <f t="shared" si="130"/>
        <v/>
      </c>
      <c r="G1173" s="194" t="str">
        <f t="shared" si="131"/>
        <v/>
      </c>
    </row>
    <row r="1174" spans="2:7" x14ac:dyDescent="0.4">
      <c r="B1174" s="64">
        <v>68</v>
      </c>
      <c r="C1174" s="171" t="str">
        <f t="shared" si="128"/>
        <v>68</v>
      </c>
      <c r="D1174" s="192" t="str">
        <f>IFERROR(VLOOKUP(C1174,'2 出納簿(入力用)'!$C$5:$L$304,7,FALSE),"")</f>
        <v/>
      </c>
      <c r="E1174" s="192" t="str">
        <f t="shared" si="129"/>
        <v/>
      </c>
      <c r="F1174" s="193" t="str">
        <f t="shared" si="130"/>
        <v/>
      </c>
      <c r="G1174" s="194" t="str">
        <f t="shared" si="131"/>
        <v/>
      </c>
    </row>
    <row r="1175" spans="2:7" x14ac:dyDescent="0.4">
      <c r="B1175" s="64">
        <v>69</v>
      </c>
      <c r="C1175" s="171" t="str">
        <f t="shared" si="128"/>
        <v>69</v>
      </c>
      <c r="D1175" s="192" t="str">
        <f>IFERROR(VLOOKUP(C1175,'2 出納簿(入力用)'!$C$5:$L$304,7,FALSE),"")</f>
        <v/>
      </c>
      <c r="E1175" s="192" t="str">
        <f t="shared" si="129"/>
        <v/>
      </c>
      <c r="F1175" s="193" t="str">
        <f t="shared" si="130"/>
        <v/>
      </c>
      <c r="G1175" s="194" t="str">
        <f t="shared" si="131"/>
        <v/>
      </c>
    </row>
    <row r="1176" spans="2:7" x14ac:dyDescent="0.4">
      <c r="B1176" s="64">
        <v>70</v>
      </c>
      <c r="C1176" s="171" t="str">
        <f t="shared" si="128"/>
        <v>70</v>
      </c>
      <c r="D1176" s="192" t="str">
        <f>IFERROR(VLOOKUP(C1176,'2 出納簿(入力用)'!$C$5:$L$304,7,FALSE),"")</f>
        <v/>
      </c>
      <c r="E1176" s="192" t="str">
        <f t="shared" si="129"/>
        <v/>
      </c>
      <c r="F1176" s="193" t="str">
        <f t="shared" si="130"/>
        <v/>
      </c>
      <c r="G1176" s="194" t="str">
        <f t="shared" si="131"/>
        <v/>
      </c>
    </row>
    <row r="1177" spans="2:7" x14ac:dyDescent="0.4">
      <c r="B1177" s="64">
        <v>71</v>
      </c>
      <c r="C1177" s="171" t="str">
        <f t="shared" si="128"/>
        <v>71</v>
      </c>
      <c r="D1177" s="192" t="str">
        <f>IFERROR(VLOOKUP(C1177,'2 出納簿(入力用)'!$C$5:$L$304,7,FALSE),"")</f>
        <v/>
      </c>
      <c r="E1177" s="192" t="str">
        <f t="shared" si="129"/>
        <v/>
      </c>
      <c r="F1177" s="193" t="str">
        <f t="shared" si="130"/>
        <v/>
      </c>
      <c r="G1177" s="194" t="str">
        <f t="shared" si="131"/>
        <v/>
      </c>
    </row>
    <row r="1178" spans="2:7" x14ac:dyDescent="0.4">
      <c r="B1178" s="64">
        <v>72</v>
      </c>
      <c r="C1178" s="171" t="str">
        <f t="shared" si="128"/>
        <v>72</v>
      </c>
      <c r="D1178" s="192" t="str">
        <f>IFERROR(VLOOKUP(C1178,'2 出納簿(入力用)'!$C$5:$L$304,7,FALSE),"")</f>
        <v/>
      </c>
      <c r="E1178" s="192" t="str">
        <f t="shared" si="129"/>
        <v/>
      </c>
      <c r="F1178" s="193" t="str">
        <f t="shared" si="130"/>
        <v/>
      </c>
      <c r="G1178" s="194" t="str">
        <f t="shared" si="131"/>
        <v/>
      </c>
    </row>
    <row r="1179" spans="2:7" x14ac:dyDescent="0.4">
      <c r="B1179" s="64">
        <v>73</v>
      </c>
      <c r="C1179" s="171" t="str">
        <f t="shared" si="128"/>
        <v>73</v>
      </c>
      <c r="D1179" s="192" t="str">
        <f>IFERROR(VLOOKUP(C1179,'2 出納簿(入力用)'!$C$5:$L$304,7,FALSE),"")</f>
        <v/>
      </c>
      <c r="E1179" s="192" t="str">
        <f t="shared" si="129"/>
        <v/>
      </c>
      <c r="F1179" s="193" t="str">
        <f t="shared" si="130"/>
        <v/>
      </c>
      <c r="G1179" s="194" t="str">
        <f t="shared" si="131"/>
        <v/>
      </c>
    </row>
    <row r="1180" spans="2:7" x14ac:dyDescent="0.4">
      <c r="B1180" s="64">
        <v>74</v>
      </c>
      <c r="C1180" s="171" t="str">
        <f t="shared" si="128"/>
        <v>74</v>
      </c>
      <c r="D1180" s="192" t="str">
        <f>IFERROR(VLOOKUP(C1180,'2 出納簿(入力用)'!$C$5:$L$304,7,FALSE),"")</f>
        <v/>
      </c>
      <c r="E1180" s="192" t="str">
        <f t="shared" si="129"/>
        <v/>
      </c>
      <c r="F1180" s="193" t="str">
        <f t="shared" si="130"/>
        <v/>
      </c>
      <c r="G1180" s="194" t="str">
        <f t="shared" si="131"/>
        <v/>
      </c>
    </row>
    <row r="1181" spans="2:7" x14ac:dyDescent="0.4">
      <c r="B1181" s="64">
        <v>75</v>
      </c>
      <c r="C1181" s="171" t="str">
        <f t="shared" si="128"/>
        <v>75</v>
      </c>
      <c r="D1181" s="192" t="str">
        <f>IFERROR(VLOOKUP(C1181,'2 出納簿(入力用)'!$C$5:$L$304,7,FALSE),"")</f>
        <v/>
      </c>
      <c r="E1181" s="192" t="str">
        <f t="shared" si="129"/>
        <v/>
      </c>
      <c r="F1181" s="193" t="str">
        <f t="shared" si="130"/>
        <v/>
      </c>
      <c r="G1181" s="194" t="str">
        <f t="shared" si="131"/>
        <v/>
      </c>
    </row>
    <row r="1182" spans="2:7" x14ac:dyDescent="0.4">
      <c r="B1182" s="64">
        <v>76</v>
      </c>
      <c r="C1182" s="171" t="str">
        <f t="shared" si="128"/>
        <v>76</v>
      </c>
      <c r="D1182" s="192" t="str">
        <f>IFERROR(VLOOKUP(C1182,'2 出納簿(入力用)'!$C$5:$L$304,7,FALSE),"")</f>
        <v/>
      </c>
      <c r="E1182" s="192" t="str">
        <f t="shared" si="129"/>
        <v/>
      </c>
      <c r="F1182" s="193" t="str">
        <f t="shared" si="130"/>
        <v/>
      </c>
      <c r="G1182" s="194" t="str">
        <f t="shared" si="131"/>
        <v/>
      </c>
    </row>
    <row r="1183" spans="2:7" x14ac:dyDescent="0.4">
      <c r="B1183" s="64">
        <v>77</v>
      </c>
      <c r="C1183" s="171" t="str">
        <f t="shared" si="128"/>
        <v>77</v>
      </c>
      <c r="D1183" s="192" t="str">
        <f>IFERROR(VLOOKUP(C1183,'2 出納簿(入力用)'!$C$5:$L$304,7,FALSE),"")</f>
        <v/>
      </c>
      <c r="E1183" s="192" t="str">
        <f t="shared" si="129"/>
        <v/>
      </c>
      <c r="F1183" s="193" t="str">
        <f t="shared" si="130"/>
        <v/>
      </c>
      <c r="G1183" s="194" t="str">
        <f t="shared" si="131"/>
        <v/>
      </c>
    </row>
    <row r="1184" spans="2:7" x14ac:dyDescent="0.4">
      <c r="B1184" s="64">
        <v>78</v>
      </c>
      <c r="C1184" s="171" t="str">
        <f t="shared" si="128"/>
        <v>78</v>
      </c>
      <c r="D1184" s="192" t="str">
        <f>IFERROR(VLOOKUP(C1184,'2 出納簿(入力用)'!$C$5:$L$304,7,FALSE),"")</f>
        <v/>
      </c>
      <c r="E1184" s="192" t="str">
        <f t="shared" si="129"/>
        <v/>
      </c>
      <c r="F1184" s="193" t="str">
        <f t="shared" si="130"/>
        <v/>
      </c>
      <c r="G1184" s="194" t="str">
        <f t="shared" si="131"/>
        <v/>
      </c>
    </row>
    <row r="1185" spans="2:7" x14ac:dyDescent="0.4">
      <c r="B1185" s="64">
        <v>79</v>
      </c>
      <c r="C1185" s="171" t="str">
        <f t="shared" si="128"/>
        <v>79</v>
      </c>
      <c r="D1185" s="192" t="str">
        <f>IFERROR(VLOOKUP(C1185,'2 出納簿(入力用)'!$C$5:$L$304,7,FALSE),"")</f>
        <v/>
      </c>
      <c r="E1185" s="192" t="str">
        <f t="shared" si="129"/>
        <v/>
      </c>
      <c r="F1185" s="193" t="str">
        <f t="shared" si="130"/>
        <v/>
      </c>
      <c r="G1185" s="194" t="str">
        <f t="shared" si="131"/>
        <v/>
      </c>
    </row>
    <row r="1186" spans="2:7" x14ac:dyDescent="0.4">
      <c r="B1186" s="64">
        <v>80</v>
      </c>
      <c r="C1186" s="171" t="str">
        <f t="shared" si="128"/>
        <v>80</v>
      </c>
      <c r="D1186" s="192" t="str">
        <f>IFERROR(VLOOKUP(C1186,'2 出納簿(入力用)'!$C$5:$L$304,7,FALSE),"")</f>
        <v/>
      </c>
      <c r="E1186" s="192" t="str">
        <f t="shared" si="129"/>
        <v/>
      </c>
      <c r="F1186" s="193" t="str">
        <f t="shared" si="130"/>
        <v/>
      </c>
      <c r="G1186" s="194" t="str">
        <f t="shared" si="131"/>
        <v/>
      </c>
    </row>
    <row r="1187" spans="2:7" x14ac:dyDescent="0.4">
      <c r="B1187" s="64">
        <v>81</v>
      </c>
      <c r="C1187" s="171" t="str">
        <f t="shared" si="128"/>
        <v>81</v>
      </c>
      <c r="D1187" s="192" t="str">
        <f>IFERROR(VLOOKUP(C1187,'2 出納簿(入力用)'!$C$5:$L$304,7,FALSE),"")</f>
        <v/>
      </c>
      <c r="E1187" s="192" t="str">
        <f t="shared" si="129"/>
        <v/>
      </c>
      <c r="F1187" s="193" t="str">
        <f t="shared" si="130"/>
        <v/>
      </c>
      <c r="G1187" s="194" t="str">
        <f t="shared" si="131"/>
        <v/>
      </c>
    </row>
    <row r="1188" spans="2:7" x14ac:dyDescent="0.4">
      <c r="B1188" s="64">
        <v>82</v>
      </c>
      <c r="C1188" s="171" t="str">
        <f t="shared" si="128"/>
        <v>82</v>
      </c>
      <c r="D1188" s="192" t="str">
        <f>IFERROR(VLOOKUP(C1188,'2 出納簿(入力用)'!$C$5:$L$304,7,FALSE),"")</f>
        <v/>
      </c>
      <c r="E1188" s="192" t="str">
        <f t="shared" si="129"/>
        <v/>
      </c>
      <c r="F1188" s="193" t="str">
        <f t="shared" si="130"/>
        <v/>
      </c>
      <c r="G1188" s="194" t="str">
        <f t="shared" si="131"/>
        <v/>
      </c>
    </row>
    <row r="1189" spans="2:7" x14ac:dyDescent="0.4">
      <c r="B1189" s="64">
        <v>83</v>
      </c>
      <c r="C1189" s="171" t="str">
        <f t="shared" si="128"/>
        <v>83</v>
      </c>
      <c r="D1189" s="192" t="str">
        <f>IFERROR(VLOOKUP(C1189,'2 出納簿(入力用)'!$C$5:$L$304,7,FALSE),"")</f>
        <v/>
      </c>
      <c r="E1189" s="192" t="str">
        <f t="shared" si="129"/>
        <v/>
      </c>
      <c r="F1189" s="193" t="str">
        <f t="shared" si="130"/>
        <v/>
      </c>
      <c r="G1189" s="194" t="str">
        <f t="shared" si="131"/>
        <v/>
      </c>
    </row>
    <row r="1190" spans="2:7" x14ac:dyDescent="0.4">
      <c r="B1190" s="64">
        <v>84</v>
      </c>
      <c r="C1190" s="171" t="str">
        <f t="shared" si="128"/>
        <v>84</v>
      </c>
      <c r="D1190" s="192" t="str">
        <f>IFERROR(VLOOKUP(C1190,'2 出納簿(入力用)'!$C$5:$L$304,7,FALSE),"")</f>
        <v/>
      </c>
      <c r="E1190" s="192" t="str">
        <f t="shared" si="129"/>
        <v/>
      </c>
      <c r="F1190" s="193" t="str">
        <f t="shared" si="130"/>
        <v/>
      </c>
      <c r="G1190" s="194" t="str">
        <f t="shared" si="131"/>
        <v/>
      </c>
    </row>
    <row r="1191" spans="2:7" x14ac:dyDescent="0.4">
      <c r="B1191" s="64">
        <v>85</v>
      </c>
      <c r="C1191" s="171" t="str">
        <f t="shared" si="128"/>
        <v>85</v>
      </c>
      <c r="D1191" s="192" t="str">
        <f>IFERROR(VLOOKUP(C1191,'2 出納簿(入力用)'!$C$5:$L$304,7,FALSE),"")</f>
        <v/>
      </c>
      <c r="E1191" s="192" t="str">
        <f t="shared" si="129"/>
        <v/>
      </c>
      <c r="F1191" s="193" t="str">
        <f t="shared" si="130"/>
        <v/>
      </c>
      <c r="G1191" s="194" t="str">
        <f t="shared" si="131"/>
        <v/>
      </c>
    </row>
    <row r="1192" spans="2:7" x14ac:dyDescent="0.4">
      <c r="B1192" s="64">
        <v>86</v>
      </c>
      <c r="C1192" s="171" t="str">
        <f t="shared" si="128"/>
        <v>86</v>
      </c>
      <c r="D1192" s="192" t="str">
        <f>IFERROR(VLOOKUP(C1192,'2 出納簿(入力用)'!$C$5:$L$304,7,FALSE),"")</f>
        <v/>
      </c>
      <c r="E1192" s="192" t="str">
        <f t="shared" si="129"/>
        <v/>
      </c>
      <c r="F1192" s="193" t="str">
        <f t="shared" si="130"/>
        <v/>
      </c>
      <c r="G1192" s="194" t="str">
        <f t="shared" si="131"/>
        <v/>
      </c>
    </row>
    <row r="1193" spans="2:7" x14ac:dyDescent="0.4">
      <c r="B1193" s="64">
        <v>87</v>
      </c>
      <c r="C1193" s="171" t="str">
        <f t="shared" si="128"/>
        <v>87</v>
      </c>
      <c r="D1193" s="192" t="str">
        <f>IFERROR(VLOOKUP(C1193,'2 出納簿(入力用)'!$C$5:$L$304,7,FALSE),"")</f>
        <v/>
      </c>
      <c r="E1193" s="192" t="str">
        <f t="shared" si="129"/>
        <v/>
      </c>
      <c r="F1193" s="193" t="str">
        <f t="shared" si="130"/>
        <v/>
      </c>
      <c r="G1193" s="194" t="str">
        <f t="shared" si="131"/>
        <v/>
      </c>
    </row>
    <row r="1194" spans="2:7" x14ac:dyDescent="0.4">
      <c r="B1194" s="64">
        <v>88</v>
      </c>
      <c r="C1194" s="171" t="str">
        <f t="shared" si="128"/>
        <v>88</v>
      </c>
      <c r="D1194" s="192" t="str">
        <f>IFERROR(VLOOKUP(C1194,'2 出納簿(入力用)'!$C$5:$L$304,7,FALSE),"")</f>
        <v/>
      </c>
      <c r="E1194" s="192" t="str">
        <f t="shared" si="129"/>
        <v/>
      </c>
      <c r="F1194" s="193" t="str">
        <f t="shared" si="130"/>
        <v/>
      </c>
      <c r="G1194" s="194" t="str">
        <f t="shared" si="131"/>
        <v/>
      </c>
    </row>
    <row r="1195" spans="2:7" x14ac:dyDescent="0.4">
      <c r="B1195" s="64">
        <v>89</v>
      </c>
      <c r="C1195" s="171" t="str">
        <f t="shared" si="128"/>
        <v>89</v>
      </c>
      <c r="D1195" s="192" t="str">
        <f>IFERROR(VLOOKUP(C1195,'2 出納簿(入力用)'!$C$5:$L$304,7,FALSE),"")</f>
        <v/>
      </c>
      <c r="E1195" s="192" t="str">
        <f t="shared" si="129"/>
        <v/>
      </c>
      <c r="F1195" s="193" t="str">
        <f t="shared" si="130"/>
        <v/>
      </c>
      <c r="G1195" s="194" t="str">
        <f t="shared" si="131"/>
        <v/>
      </c>
    </row>
    <row r="1196" spans="2:7" x14ac:dyDescent="0.4">
      <c r="B1196" s="64">
        <v>90</v>
      </c>
      <c r="C1196" s="171" t="str">
        <f t="shared" si="128"/>
        <v>90</v>
      </c>
      <c r="D1196" s="192" t="str">
        <f>IFERROR(VLOOKUP(C1196,'2 出納簿(入力用)'!$C$5:$L$304,7,FALSE),"")</f>
        <v/>
      </c>
      <c r="E1196" s="192" t="str">
        <f t="shared" si="129"/>
        <v/>
      </c>
      <c r="F1196" s="193" t="str">
        <f t="shared" si="130"/>
        <v/>
      </c>
      <c r="G1196" s="194" t="str">
        <f t="shared" si="131"/>
        <v/>
      </c>
    </row>
    <row r="1197" spans="2:7" x14ac:dyDescent="0.4">
      <c r="B1197" s="64">
        <v>91</v>
      </c>
      <c r="C1197" s="171" t="str">
        <f t="shared" si="128"/>
        <v>91</v>
      </c>
      <c r="D1197" s="192" t="str">
        <f>IFERROR(VLOOKUP(C1197,'2 出納簿(入力用)'!$C$5:$L$304,7,FALSE),"")</f>
        <v/>
      </c>
      <c r="E1197" s="192" t="str">
        <f t="shared" si="129"/>
        <v/>
      </c>
      <c r="F1197" s="193" t="str">
        <f t="shared" si="130"/>
        <v/>
      </c>
      <c r="G1197" s="194" t="str">
        <f t="shared" si="131"/>
        <v/>
      </c>
    </row>
    <row r="1198" spans="2:7" x14ac:dyDescent="0.4">
      <c r="B1198" s="64">
        <v>92</v>
      </c>
      <c r="C1198" s="171" t="str">
        <f t="shared" si="128"/>
        <v>92</v>
      </c>
      <c r="D1198" s="192" t="str">
        <f>IFERROR(VLOOKUP(C1198,'2 出納簿(入力用)'!$C$5:$L$304,7,FALSE),"")</f>
        <v/>
      </c>
      <c r="E1198" s="192" t="str">
        <f t="shared" si="129"/>
        <v/>
      </c>
      <c r="F1198" s="193" t="str">
        <f t="shared" si="130"/>
        <v/>
      </c>
      <c r="G1198" s="194" t="str">
        <f t="shared" si="131"/>
        <v/>
      </c>
    </row>
    <row r="1199" spans="2:7" x14ac:dyDescent="0.4">
      <c r="B1199" s="64">
        <v>93</v>
      </c>
      <c r="C1199" s="171" t="str">
        <f t="shared" si="128"/>
        <v>93</v>
      </c>
      <c r="D1199" s="192" t="str">
        <f>IFERROR(VLOOKUP(C1199,'2 出納簿(入力用)'!$C$5:$L$304,7,FALSE),"")</f>
        <v/>
      </c>
      <c r="E1199" s="192" t="str">
        <f t="shared" si="129"/>
        <v/>
      </c>
      <c r="F1199" s="193" t="str">
        <f t="shared" si="130"/>
        <v/>
      </c>
      <c r="G1199" s="194" t="str">
        <f t="shared" si="131"/>
        <v/>
      </c>
    </row>
    <row r="1200" spans="2:7" x14ac:dyDescent="0.4">
      <c r="B1200" s="64">
        <v>94</v>
      </c>
      <c r="C1200" s="171" t="str">
        <f t="shared" si="128"/>
        <v>94</v>
      </c>
      <c r="D1200" s="192" t="str">
        <f>IFERROR(VLOOKUP(C1200,'2 出納簿(入力用)'!$C$5:$L$304,7,FALSE),"")</f>
        <v/>
      </c>
      <c r="E1200" s="192" t="str">
        <f t="shared" si="129"/>
        <v/>
      </c>
      <c r="F1200" s="193" t="str">
        <f t="shared" si="130"/>
        <v/>
      </c>
      <c r="G1200" s="194" t="str">
        <f t="shared" si="131"/>
        <v/>
      </c>
    </row>
    <row r="1201" spans="2:7" x14ac:dyDescent="0.4">
      <c r="B1201" s="64">
        <v>95</v>
      </c>
      <c r="C1201" s="171" t="str">
        <f t="shared" si="128"/>
        <v>95</v>
      </c>
      <c r="D1201" s="192" t="str">
        <f>IFERROR(VLOOKUP(C1201,'2 出納簿(入力用)'!$C$5:$L$304,7,FALSE),"")</f>
        <v/>
      </c>
      <c r="E1201" s="192" t="str">
        <f t="shared" si="129"/>
        <v/>
      </c>
      <c r="F1201" s="193" t="str">
        <f t="shared" si="130"/>
        <v/>
      </c>
      <c r="G1201" s="194" t="str">
        <f t="shared" si="131"/>
        <v/>
      </c>
    </row>
    <row r="1202" spans="2:7" x14ac:dyDescent="0.4">
      <c r="B1202" s="64">
        <v>96</v>
      </c>
      <c r="C1202" s="171" t="str">
        <f t="shared" si="128"/>
        <v>96</v>
      </c>
      <c r="D1202" s="192" t="str">
        <f>IFERROR(VLOOKUP(C1202,'2 出納簿(入力用)'!$C$5:$L$304,7,FALSE),"")</f>
        <v/>
      </c>
      <c r="E1202" s="192" t="str">
        <f t="shared" si="129"/>
        <v/>
      </c>
      <c r="F1202" s="193" t="str">
        <f t="shared" si="130"/>
        <v/>
      </c>
      <c r="G1202" s="194" t="str">
        <f t="shared" si="131"/>
        <v/>
      </c>
    </row>
    <row r="1203" spans="2:7" x14ac:dyDescent="0.4">
      <c r="B1203" s="64">
        <v>97</v>
      </c>
      <c r="C1203" s="171" t="str">
        <f t="shared" ref="C1203:C1206" si="132">CONCATENATE(B1203,$R$4)</f>
        <v>97</v>
      </c>
      <c r="D1203" s="192" t="str">
        <f>IFERROR(VLOOKUP(C1203,'2 出納簿(入力用)'!$C$5:$L$304,7,FALSE),"")</f>
        <v/>
      </c>
      <c r="E1203" s="192" t="str">
        <f t="shared" si="129"/>
        <v/>
      </c>
      <c r="F1203" s="193" t="str">
        <f t="shared" si="130"/>
        <v/>
      </c>
      <c r="G1203" s="194" t="str">
        <f t="shared" si="131"/>
        <v/>
      </c>
    </row>
    <row r="1204" spans="2:7" x14ac:dyDescent="0.4">
      <c r="B1204" s="64">
        <v>98</v>
      </c>
      <c r="C1204" s="171" t="str">
        <f t="shared" si="132"/>
        <v>98</v>
      </c>
      <c r="D1204" s="192" t="str">
        <f>IFERROR(VLOOKUP(C1204,'2 出納簿(入力用)'!$C$5:$L$304,7,FALSE),"")</f>
        <v/>
      </c>
      <c r="E1204" s="192" t="str">
        <f t="shared" ref="E1204:E1206" si="133">IFERROR(E1203+D1204,"")</f>
        <v/>
      </c>
      <c r="F1204" s="193" t="str">
        <f t="shared" si="130"/>
        <v/>
      </c>
      <c r="G1204" s="194" t="str">
        <f t="shared" si="131"/>
        <v/>
      </c>
    </row>
    <row r="1205" spans="2:7" x14ac:dyDescent="0.4">
      <c r="B1205" s="64">
        <v>99</v>
      </c>
      <c r="C1205" s="171" t="str">
        <f t="shared" si="132"/>
        <v>99</v>
      </c>
      <c r="D1205" s="192" t="str">
        <f>IFERROR(VLOOKUP(C1205,'2 出納簿(入力用)'!$C$5:$L$304,7,FALSE),"")</f>
        <v/>
      </c>
      <c r="E1205" s="192" t="str">
        <f t="shared" si="133"/>
        <v/>
      </c>
      <c r="F1205" s="193" t="str">
        <f t="shared" si="130"/>
        <v/>
      </c>
      <c r="G1205" s="194" t="str">
        <f t="shared" si="131"/>
        <v/>
      </c>
    </row>
    <row r="1206" spans="2:7" ht="15" thickBot="1" x14ac:dyDescent="0.45">
      <c r="B1206" s="65">
        <v>100</v>
      </c>
      <c r="C1206" s="172" t="str">
        <f t="shared" si="132"/>
        <v>100</v>
      </c>
      <c r="D1206" s="195" t="str">
        <f>IFERROR(VLOOKUP(C1206,'2 出納簿(入力用)'!$C$5:$L$304,7,FALSE),"")</f>
        <v/>
      </c>
      <c r="E1206" s="195" t="str">
        <f t="shared" si="133"/>
        <v/>
      </c>
      <c r="F1206" s="196" t="str">
        <f t="shared" si="130"/>
        <v/>
      </c>
      <c r="G1206" s="197" t="str">
        <f>IFERROR(IF(E1206/$R$5&gt;1,$R$4&amp;"が予算額を超えました",IF(E1206/$R$5&gt;=0.8,$R$4&amp;"の執行率が8割を超えました","")),"")</f>
        <v/>
      </c>
    </row>
    <row r="1207" spans="2:7" ht="15" thickTop="1" x14ac:dyDescent="0.4">
      <c r="B1207" s="198">
        <v>1</v>
      </c>
      <c r="C1207" s="175" t="str">
        <f t="shared" ref="C1207:C1238" si="134">CONCATENATE(B1207,$S$4)</f>
        <v>1</v>
      </c>
      <c r="D1207" s="176" t="str">
        <f>IFERROR(VLOOKUP(C1207,'2 出納簿(入力用)'!$C$5:$L$304,7,FALSE),"")</f>
        <v/>
      </c>
      <c r="E1207" s="176" t="str">
        <f>D1207</f>
        <v/>
      </c>
      <c r="F1207" s="199" t="str">
        <f>IFERROR(IF(E1207/$S$5&gt;1,"×",IF(E1207/$S$5&gt;=0.8,"△","")),"")</f>
        <v/>
      </c>
      <c r="G1207" s="200" t="str">
        <f>IFERROR(IF(E1207/$S$5&gt;1,$S$4&amp;"が予算額を超えました",IF(E1207/$S$5&gt;=0.8,$S$4&amp;"の執行率が8割を超えました","")),"")</f>
        <v/>
      </c>
    </row>
    <row r="1208" spans="2:7" x14ac:dyDescent="0.4">
      <c r="B1208" s="10">
        <v>2</v>
      </c>
      <c r="C1208" s="134" t="str">
        <f t="shared" si="134"/>
        <v>2</v>
      </c>
      <c r="D1208" s="185" t="str">
        <f>IFERROR(VLOOKUP(C1208,'2 出納簿(入力用)'!$C$5:$L$304,7,FALSE),"")</f>
        <v/>
      </c>
      <c r="E1208" s="185" t="str">
        <f t="shared" ref="E1208:E1239" si="135">IFERROR(E1207+D1208,"")</f>
        <v/>
      </c>
      <c r="F1208" s="201" t="str">
        <f t="shared" ref="F1208:F1271" si="136">IFERROR(IF(E1208/$S$5&gt;1,"×",IF(E1208/$S$5&gt;=0.8,"△","")),"")</f>
        <v/>
      </c>
      <c r="G1208" s="202" t="str">
        <f t="shared" ref="G1208:G1271" si="137">IFERROR(IF(E1208/$S$5&gt;1,$S$4&amp;"が予算額を超えました",IF(E1208/$S$5&gt;=0.8,$S$4&amp;"の執行率が8割を超えました","")),"")</f>
        <v/>
      </c>
    </row>
    <row r="1209" spans="2:7" x14ac:dyDescent="0.4">
      <c r="B1209" s="10">
        <v>3</v>
      </c>
      <c r="C1209" s="134" t="str">
        <f t="shared" si="134"/>
        <v>3</v>
      </c>
      <c r="D1209" s="185" t="str">
        <f>IFERROR(VLOOKUP(C1209,'2 出納簿(入力用)'!$C$5:$L$304,7,FALSE),"")</f>
        <v/>
      </c>
      <c r="E1209" s="185" t="str">
        <f t="shared" si="135"/>
        <v/>
      </c>
      <c r="F1209" s="201" t="str">
        <f t="shared" si="136"/>
        <v/>
      </c>
      <c r="G1209" s="202" t="str">
        <f t="shared" si="137"/>
        <v/>
      </c>
    </row>
    <row r="1210" spans="2:7" x14ac:dyDescent="0.4">
      <c r="B1210" s="10">
        <v>4</v>
      </c>
      <c r="C1210" s="134" t="str">
        <f t="shared" si="134"/>
        <v>4</v>
      </c>
      <c r="D1210" s="185" t="str">
        <f>IFERROR(VLOOKUP(C1210,'2 出納簿(入力用)'!$C$5:$L$304,7,FALSE),"")</f>
        <v/>
      </c>
      <c r="E1210" s="185" t="str">
        <f t="shared" si="135"/>
        <v/>
      </c>
      <c r="F1210" s="201" t="str">
        <f t="shared" si="136"/>
        <v/>
      </c>
      <c r="G1210" s="202" t="str">
        <f t="shared" si="137"/>
        <v/>
      </c>
    </row>
    <row r="1211" spans="2:7" x14ac:dyDescent="0.4">
      <c r="B1211" s="10">
        <v>5</v>
      </c>
      <c r="C1211" s="134" t="str">
        <f t="shared" si="134"/>
        <v>5</v>
      </c>
      <c r="D1211" s="185" t="str">
        <f>IFERROR(VLOOKUP(C1211,'2 出納簿(入力用)'!$C$5:$L$304,7,FALSE),"")</f>
        <v/>
      </c>
      <c r="E1211" s="185" t="str">
        <f t="shared" si="135"/>
        <v/>
      </c>
      <c r="F1211" s="201" t="str">
        <f t="shared" si="136"/>
        <v/>
      </c>
      <c r="G1211" s="202" t="str">
        <f t="shared" si="137"/>
        <v/>
      </c>
    </row>
    <row r="1212" spans="2:7" x14ac:dyDescent="0.4">
      <c r="B1212" s="10">
        <v>6</v>
      </c>
      <c r="C1212" s="134" t="str">
        <f t="shared" si="134"/>
        <v>6</v>
      </c>
      <c r="D1212" s="185" t="str">
        <f>IFERROR(VLOOKUP(C1212,'2 出納簿(入力用)'!$C$5:$L$304,7,FALSE),"")</f>
        <v/>
      </c>
      <c r="E1212" s="185" t="str">
        <f t="shared" si="135"/>
        <v/>
      </c>
      <c r="F1212" s="201" t="str">
        <f t="shared" si="136"/>
        <v/>
      </c>
      <c r="G1212" s="202" t="str">
        <f t="shared" si="137"/>
        <v/>
      </c>
    </row>
    <row r="1213" spans="2:7" x14ac:dyDescent="0.4">
      <c r="B1213" s="10">
        <v>7</v>
      </c>
      <c r="C1213" s="134" t="str">
        <f t="shared" si="134"/>
        <v>7</v>
      </c>
      <c r="D1213" s="185" t="str">
        <f>IFERROR(VLOOKUP(C1213,'2 出納簿(入力用)'!$C$5:$L$304,7,FALSE),"")</f>
        <v/>
      </c>
      <c r="E1213" s="185" t="str">
        <f t="shared" si="135"/>
        <v/>
      </c>
      <c r="F1213" s="201" t="str">
        <f t="shared" si="136"/>
        <v/>
      </c>
      <c r="G1213" s="202" t="str">
        <f t="shared" si="137"/>
        <v/>
      </c>
    </row>
    <row r="1214" spans="2:7" x14ac:dyDescent="0.4">
      <c r="B1214" s="10">
        <v>8</v>
      </c>
      <c r="C1214" s="134" t="str">
        <f t="shared" si="134"/>
        <v>8</v>
      </c>
      <c r="D1214" s="185" t="str">
        <f>IFERROR(VLOOKUP(C1214,'2 出納簿(入力用)'!$C$5:$L$304,7,FALSE),"")</f>
        <v/>
      </c>
      <c r="E1214" s="185" t="str">
        <f t="shared" si="135"/>
        <v/>
      </c>
      <c r="F1214" s="201" t="str">
        <f t="shared" si="136"/>
        <v/>
      </c>
      <c r="G1214" s="202" t="str">
        <f t="shared" si="137"/>
        <v/>
      </c>
    </row>
    <row r="1215" spans="2:7" x14ac:dyDescent="0.4">
      <c r="B1215" s="10">
        <v>9</v>
      </c>
      <c r="C1215" s="134" t="str">
        <f t="shared" si="134"/>
        <v>9</v>
      </c>
      <c r="D1215" s="185" t="str">
        <f>IFERROR(VLOOKUP(C1215,'2 出納簿(入力用)'!$C$5:$L$304,7,FALSE),"")</f>
        <v/>
      </c>
      <c r="E1215" s="185" t="str">
        <f t="shared" si="135"/>
        <v/>
      </c>
      <c r="F1215" s="201" t="str">
        <f t="shared" si="136"/>
        <v/>
      </c>
      <c r="G1215" s="202" t="str">
        <f t="shared" si="137"/>
        <v/>
      </c>
    </row>
    <row r="1216" spans="2:7" x14ac:dyDescent="0.4">
      <c r="B1216" s="10">
        <v>10</v>
      </c>
      <c r="C1216" s="134" t="str">
        <f t="shared" si="134"/>
        <v>10</v>
      </c>
      <c r="D1216" s="185" t="str">
        <f>IFERROR(VLOOKUP(C1216,'2 出納簿(入力用)'!$C$5:$L$304,7,FALSE),"")</f>
        <v/>
      </c>
      <c r="E1216" s="185" t="str">
        <f t="shared" si="135"/>
        <v/>
      </c>
      <c r="F1216" s="201" t="str">
        <f t="shared" si="136"/>
        <v/>
      </c>
      <c r="G1216" s="202" t="str">
        <f t="shared" si="137"/>
        <v/>
      </c>
    </row>
    <row r="1217" spans="2:7" x14ac:dyDescent="0.4">
      <c r="B1217" s="10">
        <v>11</v>
      </c>
      <c r="C1217" s="134" t="str">
        <f t="shared" si="134"/>
        <v>11</v>
      </c>
      <c r="D1217" s="185" t="str">
        <f>IFERROR(VLOOKUP(C1217,'2 出納簿(入力用)'!$C$5:$L$304,7,FALSE),"")</f>
        <v/>
      </c>
      <c r="E1217" s="185" t="str">
        <f t="shared" si="135"/>
        <v/>
      </c>
      <c r="F1217" s="201" t="str">
        <f t="shared" si="136"/>
        <v/>
      </c>
      <c r="G1217" s="202" t="str">
        <f t="shared" si="137"/>
        <v/>
      </c>
    </row>
    <row r="1218" spans="2:7" x14ac:dyDescent="0.4">
      <c r="B1218" s="10">
        <v>12</v>
      </c>
      <c r="C1218" s="134" t="str">
        <f t="shared" si="134"/>
        <v>12</v>
      </c>
      <c r="D1218" s="185" t="str">
        <f>IFERROR(VLOOKUP(C1218,'2 出納簿(入力用)'!$C$5:$L$304,7,FALSE),"")</f>
        <v/>
      </c>
      <c r="E1218" s="185" t="str">
        <f t="shared" si="135"/>
        <v/>
      </c>
      <c r="F1218" s="201" t="str">
        <f t="shared" si="136"/>
        <v/>
      </c>
      <c r="G1218" s="202" t="str">
        <f t="shared" si="137"/>
        <v/>
      </c>
    </row>
    <row r="1219" spans="2:7" x14ac:dyDescent="0.4">
      <c r="B1219" s="10">
        <v>13</v>
      </c>
      <c r="C1219" s="134" t="str">
        <f t="shared" si="134"/>
        <v>13</v>
      </c>
      <c r="D1219" s="185" t="str">
        <f>IFERROR(VLOOKUP(C1219,'2 出納簿(入力用)'!$C$5:$L$304,7,FALSE),"")</f>
        <v/>
      </c>
      <c r="E1219" s="185" t="str">
        <f t="shared" si="135"/>
        <v/>
      </c>
      <c r="F1219" s="201" t="str">
        <f t="shared" si="136"/>
        <v/>
      </c>
      <c r="G1219" s="202" t="str">
        <f t="shared" si="137"/>
        <v/>
      </c>
    </row>
    <row r="1220" spans="2:7" x14ac:dyDescent="0.4">
      <c r="B1220" s="10">
        <v>14</v>
      </c>
      <c r="C1220" s="134" t="str">
        <f t="shared" si="134"/>
        <v>14</v>
      </c>
      <c r="D1220" s="185" t="str">
        <f>IFERROR(VLOOKUP(C1220,'2 出納簿(入力用)'!$C$5:$L$304,7,FALSE),"")</f>
        <v/>
      </c>
      <c r="E1220" s="185" t="str">
        <f t="shared" si="135"/>
        <v/>
      </c>
      <c r="F1220" s="201" t="str">
        <f t="shared" si="136"/>
        <v/>
      </c>
      <c r="G1220" s="202" t="str">
        <f t="shared" si="137"/>
        <v/>
      </c>
    </row>
    <row r="1221" spans="2:7" x14ac:dyDescent="0.4">
      <c r="B1221" s="10">
        <v>15</v>
      </c>
      <c r="C1221" s="134" t="str">
        <f t="shared" si="134"/>
        <v>15</v>
      </c>
      <c r="D1221" s="185" t="str">
        <f>IFERROR(VLOOKUP(C1221,'2 出納簿(入力用)'!$C$5:$L$304,7,FALSE),"")</f>
        <v/>
      </c>
      <c r="E1221" s="185" t="str">
        <f t="shared" si="135"/>
        <v/>
      </c>
      <c r="F1221" s="201" t="str">
        <f t="shared" si="136"/>
        <v/>
      </c>
      <c r="G1221" s="202" t="str">
        <f t="shared" si="137"/>
        <v/>
      </c>
    </row>
    <row r="1222" spans="2:7" x14ac:dyDescent="0.4">
      <c r="B1222" s="10">
        <v>16</v>
      </c>
      <c r="C1222" s="134" t="str">
        <f t="shared" si="134"/>
        <v>16</v>
      </c>
      <c r="D1222" s="185" t="str">
        <f>IFERROR(VLOOKUP(C1222,'2 出納簿(入力用)'!$C$5:$L$304,7,FALSE),"")</f>
        <v/>
      </c>
      <c r="E1222" s="185" t="str">
        <f t="shared" si="135"/>
        <v/>
      </c>
      <c r="F1222" s="201" t="str">
        <f t="shared" si="136"/>
        <v/>
      </c>
      <c r="G1222" s="202" t="str">
        <f t="shared" si="137"/>
        <v/>
      </c>
    </row>
    <row r="1223" spans="2:7" x14ac:dyDescent="0.4">
      <c r="B1223" s="10">
        <v>17</v>
      </c>
      <c r="C1223" s="134" t="str">
        <f t="shared" si="134"/>
        <v>17</v>
      </c>
      <c r="D1223" s="185" t="str">
        <f>IFERROR(VLOOKUP(C1223,'2 出納簿(入力用)'!$C$5:$L$304,7,FALSE),"")</f>
        <v/>
      </c>
      <c r="E1223" s="185" t="str">
        <f t="shared" si="135"/>
        <v/>
      </c>
      <c r="F1223" s="201" t="str">
        <f t="shared" si="136"/>
        <v/>
      </c>
      <c r="G1223" s="202" t="str">
        <f t="shared" si="137"/>
        <v/>
      </c>
    </row>
    <row r="1224" spans="2:7" x14ac:dyDescent="0.4">
      <c r="B1224" s="10">
        <v>18</v>
      </c>
      <c r="C1224" s="134" t="str">
        <f t="shared" si="134"/>
        <v>18</v>
      </c>
      <c r="D1224" s="185" t="str">
        <f>IFERROR(VLOOKUP(C1224,'2 出納簿(入力用)'!$C$5:$L$304,7,FALSE),"")</f>
        <v/>
      </c>
      <c r="E1224" s="185" t="str">
        <f t="shared" si="135"/>
        <v/>
      </c>
      <c r="F1224" s="201" t="str">
        <f t="shared" si="136"/>
        <v/>
      </c>
      <c r="G1224" s="202" t="str">
        <f t="shared" si="137"/>
        <v/>
      </c>
    </row>
    <row r="1225" spans="2:7" x14ac:dyDescent="0.4">
      <c r="B1225" s="10">
        <v>19</v>
      </c>
      <c r="C1225" s="134" t="str">
        <f t="shared" si="134"/>
        <v>19</v>
      </c>
      <c r="D1225" s="185" t="str">
        <f>IFERROR(VLOOKUP(C1225,'2 出納簿(入力用)'!$C$5:$L$304,7,FALSE),"")</f>
        <v/>
      </c>
      <c r="E1225" s="185" t="str">
        <f t="shared" si="135"/>
        <v/>
      </c>
      <c r="F1225" s="201" t="str">
        <f t="shared" si="136"/>
        <v/>
      </c>
      <c r="G1225" s="202" t="str">
        <f t="shared" si="137"/>
        <v/>
      </c>
    </row>
    <row r="1226" spans="2:7" x14ac:dyDescent="0.4">
      <c r="B1226" s="10">
        <v>20</v>
      </c>
      <c r="C1226" s="134" t="str">
        <f t="shared" si="134"/>
        <v>20</v>
      </c>
      <c r="D1226" s="185" t="str">
        <f>IFERROR(VLOOKUP(C1226,'2 出納簿(入力用)'!$C$5:$L$304,7,FALSE),"")</f>
        <v/>
      </c>
      <c r="E1226" s="185" t="str">
        <f t="shared" si="135"/>
        <v/>
      </c>
      <c r="F1226" s="201" t="str">
        <f t="shared" si="136"/>
        <v/>
      </c>
      <c r="G1226" s="202" t="str">
        <f t="shared" si="137"/>
        <v/>
      </c>
    </row>
    <row r="1227" spans="2:7" x14ac:dyDescent="0.4">
      <c r="B1227" s="10">
        <v>21</v>
      </c>
      <c r="C1227" s="134" t="str">
        <f t="shared" si="134"/>
        <v>21</v>
      </c>
      <c r="D1227" s="185" t="str">
        <f>IFERROR(VLOOKUP(C1227,'2 出納簿(入力用)'!$C$5:$L$304,7,FALSE),"")</f>
        <v/>
      </c>
      <c r="E1227" s="185" t="str">
        <f t="shared" si="135"/>
        <v/>
      </c>
      <c r="F1227" s="201" t="str">
        <f t="shared" si="136"/>
        <v/>
      </c>
      <c r="G1227" s="202" t="str">
        <f t="shared" si="137"/>
        <v/>
      </c>
    </row>
    <row r="1228" spans="2:7" x14ac:dyDescent="0.4">
      <c r="B1228" s="10">
        <v>22</v>
      </c>
      <c r="C1228" s="134" t="str">
        <f t="shared" si="134"/>
        <v>22</v>
      </c>
      <c r="D1228" s="185" t="str">
        <f>IFERROR(VLOOKUP(C1228,'2 出納簿(入力用)'!$C$5:$L$304,7,FALSE),"")</f>
        <v/>
      </c>
      <c r="E1228" s="185" t="str">
        <f t="shared" si="135"/>
        <v/>
      </c>
      <c r="F1228" s="201" t="str">
        <f t="shared" si="136"/>
        <v/>
      </c>
      <c r="G1228" s="202" t="str">
        <f t="shared" si="137"/>
        <v/>
      </c>
    </row>
    <row r="1229" spans="2:7" x14ac:dyDescent="0.4">
      <c r="B1229" s="10">
        <v>23</v>
      </c>
      <c r="C1229" s="134" t="str">
        <f t="shared" si="134"/>
        <v>23</v>
      </c>
      <c r="D1229" s="185" t="str">
        <f>IFERROR(VLOOKUP(C1229,'2 出納簿(入力用)'!$C$5:$L$304,7,FALSE),"")</f>
        <v/>
      </c>
      <c r="E1229" s="185" t="str">
        <f t="shared" si="135"/>
        <v/>
      </c>
      <c r="F1229" s="201" t="str">
        <f t="shared" si="136"/>
        <v/>
      </c>
      <c r="G1229" s="202" t="str">
        <f t="shared" si="137"/>
        <v/>
      </c>
    </row>
    <row r="1230" spans="2:7" x14ac:dyDescent="0.4">
      <c r="B1230" s="10">
        <v>24</v>
      </c>
      <c r="C1230" s="134" t="str">
        <f t="shared" si="134"/>
        <v>24</v>
      </c>
      <c r="D1230" s="185" t="str">
        <f>IFERROR(VLOOKUP(C1230,'2 出納簿(入力用)'!$C$5:$L$304,7,FALSE),"")</f>
        <v/>
      </c>
      <c r="E1230" s="185" t="str">
        <f t="shared" si="135"/>
        <v/>
      </c>
      <c r="F1230" s="201" t="str">
        <f t="shared" si="136"/>
        <v/>
      </c>
      <c r="G1230" s="202" t="str">
        <f t="shared" si="137"/>
        <v/>
      </c>
    </row>
    <row r="1231" spans="2:7" x14ac:dyDescent="0.4">
      <c r="B1231" s="10">
        <v>25</v>
      </c>
      <c r="C1231" s="134" t="str">
        <f t="shared" si="134"/>
        <v>25</v>
      </c>
      <c r="D1231" s="185" t="str">
        <f>IFERROR(VLOOKUP(C1231,'2 出納簿(入力用)'!$C$5:$L$304,7,FALSE),"")</f>
        <v/>
      </c>
      <c r="E1231" s="185" t="str">
        <f t="shared" si="135"/>
        <v/>
      </c>
      <c r="F1231" s="201" t="str">
        <f t="shared" si="136"/>
        <v/>
      </c>
      <c r="G1231" s="202" t="str">
        <f t="shared" si="137"/>
        <v/>
      </c>
    </row>
    <row r="1232" spans="2:7" x14ac:dyDescent="0.4">
      <c r="B1232" s="10">
        <v>26</v>
      </c>
      <c r="C1232" s="134" t="str">
        <f t="shared" si="134"/>
        <v>26</v>
      </c>
      <c r="D1232" s="185" t="str">
        <f>IFERROR(VLOOKUP(C1232,'2 出納簿(入力用)'!$C$5:$L$304,7,FALSE),"")</f>
        <v/>
      </c>
      <c r="E1232" s="185" t="str">
        <f t="shared" si="135"/>
        <v/>
      </c>
      <c r="F1232" s="201" t="str">
        <f t="shared" si="136"/>
        <v/>
      </c>
      <c r="G1232" s="202" t="str">
        <f t="shared" si="137"/>
        <v/>
      </c>
    </row>
    <row r="1233" spans="2:7" x14ac:dyDescent="0.4">
      <c r="B1233" s="10">
        <v>27</v>
      </c>
      <c r="C1233" s="134" t="str">
        <f t="shared" si="134"/>
        <v>27</v>
      </c>
      <c r="D1233" s="185" t="str">
        <f>IFERROR(VLOOKUP(C1233,'2 出納簿(入力用)'!$C$5:$L$304,7,FALSE),"")</f>
        <v/>
      </c>
      <c r="E1233" s="185" t="str">
        <f t="shared" si="135"/>
        <v/>
      </c>
      <c r="F1233" s="201" t="str">
        <f t="shared" si="136"/>
        <v/>
      </c>
      <c r="G1233" s="202" t="str">
        <f t="shared" si="137"/>
        <v/>
      </c>
    </row>
    <row r="1234" spans="2:7" x14ac:dyDescent="0.4">
      <c r="B1234" s="10">
        <v>28</v>
      </c>
      <c r="C1234" s="134" t="str">
        <f t="shared" si="134"/>
        <v>28</v>
      </c>
      <c r="D1234" s="185" t="str">
        <f>IFERROR(VLOOKUP(C1234,'2 出納簿(入力用)'!$C$5:$L$304,7,FALSE),"")</f>
        <v/>
      </c>
      <c r="E1234" s="185" t="str">
        <f t="shared" si="135"/>
        <v/>
      </c>
      <c r="F1234" s="201" t="str">
        <f t="shared" si="136"/>
        <v/>
      </c>
      <c r="G1234" s="202" t="str">
        <f t="shared" si="137"/>
        <v/>
      </c>
    </row>
    <row r="1235" spans="2:7" x14ac:dyDescent="0.4">
      <c r="B1235" s="10">
        <v>29</v>
      </c>
      <c r="C1235" s="134" t="str">
        <f t="shared" si="134"/>
        <v>29</v>
      </c>
      <c r="D1235" s="185" t="str">
        <f>IFERROR(VLOOKUP(C1235,'2 出納簿(入力用)'!$C$5:$L$304,7,FALSE),"")</f>
        <v/>
      </c>
      <c r="E1235" s="185" t="str">
        <f t="shared" si="135"/>
        <v/>
      </c>
      <c r="F1235" s="201" t="str">
        <f t="shared" si="136"/>
        <v/>
      </c>
      <c r="G1235" s="202" t="str">
        <f t="shared" si="137"/>
        <v/>
      </c>
    </row>
    <row r="1236" spans="2:7" x14ac:dyDescent="0.4">
      <c r="B1236" s="10">
        <v>30</v>
      </c>
      <c r="C1236" s="134" t="str">
        <f t="shared" si="134"/>
        <v>30</v>
      </c>
      <c r="D1236" s="185" t="str">
        <f>IFERROR(VLOOKUP(C1236,'2 出納簿(入力用)'!$C$5:$L$304,7,FALSE),"")</f>
        <v/>
      </c>
      <c r="E1236" s="185" t="str">
        <f t="shared" si="135"/>
        <v/>
      </c>
      <c r="F1236" s="201" t="str">
        <f t="shared" si="136"/>
        <v/>
      </c>
      <c r="G1236" s="202" t="str">
        <f t="shared" si="137"/>
        <v/>
      </c>
    </row>
    <row r="1237" spans="2:7" x14ac:dyDescent="0.4">
      <c r="B1237" s="10">
        <v>31</v>
      </c>
      <c r="C1237" s="134" t="str">
        <f t="shared" si="134"/>
        <v>31</v>
      </c>
      <c r="D1237" s="185" t="str">
        <f>IFERROR(VLOOKUP(C1237,'2 出納簿(入力用)'!$C$5:$L$304,7,FALSE),"")</f>
        <v/>
      </c>
      <c r="E1237" s="185" t="str">
        <f t="shared" si="135"/>
        <v/>
      </c>
      <c r="F1237" s="201" t="str">
        <f t="shared" si="136"/>
        <v/>
      </c>
      <c r="G1237" s="202" t="str">
        <f t="shared" si="137"/>
        <v/>
      </c>
    </row>
    <row r="1238" spans="2:7" x14ac:dyDescent="0.4">
      <c r="B1238" s="10">
        <v>32</v>
      </c>
      <c r="C1238" s="134" t="str">
        <f t="shared" si="134"/>
        <v>32</v>
      </c>
      <c r="D1238" s="185" t="str">
        <f>IFERROR(VLOOKUP(C1238,'2 出納簿(入力用)'!$C$5:$L$304,7,FALSE),"")</f>
        <v/>
      </c>
      <c r="E1238" s="185" t="str">
        <f t="shared" si="135"/>
        <v/>
      </c>
      <c r="F1238" s="201" t="str">
        <f t="shared" si="136"/>
        <v/>
      </c>
      <c r="G1238" s="202" t="str">
        <f t="shared" si="137"/>
        <v/>
      </c>
    </row>
    <row r="1239" spans="2:7" x14ac:dyDescent="0.4">
      <c r="B1239" s="10">
        <v>33</v>
      </c>
      <c r="C1239" s="134" t="str">
        <f t="shared" ref="C1239:C1270" si="138">CONCATENATE(B1239,$S$4)</f>
        <v>33</v>
      </c>
      <c r="D1239" s="185" t="str">
        <f>IFERROR(VLOOKUP(C1239,'2 出納簿(入力用)'!$C$5:$L$304,7,FALSE),"")</f>
        <v/>
      </c>
      <c r="E1239" s="185" t="str">
        <f t="shared" si="135"/>
        <v/>
      </c>
      <c r="F1239" s="201" t="str">
        <f t="shared" si="136"/>
        <v/>
      </c>
      <c r="G1239" s="202" t="str">
        <f t="shared" si="137"/>
        <v/>
      </c>
    </row>
    <row r="1240" spans="2:7" x14ac:dyDescent="0.4">
      <c r="B1240" s="10">
        <v>34</v>
      </c>
      <c r="C1240" s="134" t="str">
        <f t="shared" si="138"/>
        <v>34</v>
      </c>
      <c r="D1240" s="185" t="str">
        <f>IFERROR(VLOOKUP(C1240,'2 出納簿(入力用)'!$C$5:$L$304,7,FALSE),"")</f>
        <v/>
      </c>
      <c r="E1240" s="185" t="str">
        <f t="shared" ref="E1240:E1271" si="139">IFERROR(E1239+D1240,"")</f>
        <v/>
      </c>
      <c r="F1240" s="201" t="str">
        <f t="shared" si="136"/>
        <v/>
      </c>
      <c r="G1240" s="202" t="str">
        <f t="shared" si="137"/>
        <v/>
      </c>
    </row>
    <row r="1241" spans="2:7" x14ac:dyDescent="0.4">
      <c r="B1241" s="10">
        <v>35</v>
      </c>
      <c r="C1241" s="134" t="str">
        <f t="shared" si="138"/>
        <v>35</v>
      </c>
      <c r="D1241" s="185" t="str">
        <f>IFERROR(VLOOKUP(C1241,'2 出納簿(入力用)'!$C$5:$L$304,7,FALSE),"")</f>
        <v/>
      </c>
      <c r="E1241" s="185" t="str">
        <f t="shared" si="139"/>
        <v/>
      </c>
      <c r="F1241" s="201" t="str">
        <f t="shared" si="136"/>
        <v/>
      </c>
      <c r="G1241" s="202" t="str">
        <f t="shared" si="137"/>
        <v/>
      </c>
    </row>
    <row r="1242" spans="2:7" x14ac:dyDescent="0.4">
      <c r="B1242" s="10">
        <v>36</v>
      </c>
      <c r="C1242" s="134" t="str">
        <f t="shared" si="138"/>
        <v>36</v>
      </c>
      <c r="D1242" s="185" t="str">
        <f>IFERROR(VLOOKUP(C1242,'2 出納簿(入力用)'!$C$5:$L$304,7,FALSE),"")</f>
        <v/>
      </c>
      <c r="E1242" s="185" t="str">
        <f t="shared" si="139"/>
        <v/>
      </c>
      <c r="F1242" s="201" t="str">
        <f t="shared" si="136"/>
        <v/>
      </c>
      <c r="G1242" s="202" t="str">
        <f t="shared" si="137"/>
        <v/>
      </c>
    </row>
    <row r="1243" spans="2:7" x14ac:dyDescent="0.4">
      <c r="B1243" s="10">
        <v>37</v>
      </c>
      <c r="C1243" s="134" t="str">
        <f t="shared" si="138"/>
        <v>37</v>
      </c>
      <c r="D1243" s="185" t="str">
        <f>IFERROR(VLOOKUP(C1243,'2 出納簿(入力用)'!$C$5:$L$304,7,FALSE),"")</f>
        <v/>
      </c>
      <c r="E1243" s="185" t="str">
        <f t="shared" si="139"/>
        <v/>
      </c>
      <c r="F1243" s="201" t="str">
        <f t="shared" si="136"/>
        <v/>
      </c>
      <c r="G1243" s="202" t="str">
        <f t="shared" si="137"/>
        <v/>
      </c>
    </row>
    <row r="1244" spans="2:7" x14ac:dyDescent="0.4">
      <c r="B1244" s="10">
        <v>38</v>
      </c>
      <c r="C1244" s="134" t="str">
        <f t="shared" si="138"/>
        <v>38</v>
      </c>
      <c r="D1244" s="185" t="str">
        <f>IFERROR(VLOOKUP(C1244,'2 出納簿(入力用)'!$C$5:$L$304,7,FALSE),"")</f>
        <v/>
      </c>
      <c r="E1244" s="185" t="str">
        <f t="shared" si="139"/>
        <v/>
      </c>
      <c r="F1244" s="201" t="str">
        <f t="shared" si="136"/>
        <v/>
      </c>
      <c r="G1244" s="202" t="str">
        <f t="shared" si="137"/>
        <v/>
      </c>
    </row>
    <row r="1245" spans="2:7" x14ac:dyDescent="0.4">
      <c r="B1245" s="10">
        <v>39</v>
      </c>
      <c r="C1245" s="134" t="str">
        <f t="shared" si="138"/>
        <v>39</v>
      </c>
      <c r="D1245" s="185" t="str">
        <f>IFERROR(VLOOKUP(C1245,'2 出納簿(入力用)'!$C$5:$L$304,7,FALSE),"")</f>
        <v/>
      </c>
      <c r="E1245" s="185" t="str">
        <f t="shared" si="139"/>
        <v/>
      </c>
      <c r="F1245" s="201" t="str">
        <f t="shared" si="136"/>
        <v/>
      </c>
      <c r="G1245" s="202" t="str">
        <f t="shared" si="137"/>
        <v/>
      </c>
    </row>
    <row r="1246" spans="2:7" x14ac:dyDescent="0.4">
      <c r="B1246" s="10">
        <v>40</v>
      </c>
      <c r="C1246" s="134" t="str">
        <f t="shared" si="138"/>
        <v>40</v>
      </c>
      <c r="D1246" s="185" t="str">
        <f>IFERROR(VLOOKUP(C1246,'2 出納簿(入力用)'!$C$5:$L$304,7,FALSE),"")</f>
        <v/>
      </c>
      <c r="E1246" s="185" t="str">
        <f t="shared" si="139"/>
        <v/>
      </c>
      <c r="F1246" s="201" t="str">
        <f t="shared" si="136"/>
        <v/>
      </c>
      <c r="G1246" s="202" t="str">
        <f t="shared" si="137"/>
        <v/>
      </c>
    </row>
    <row r="1247" spans="2:7" x14ac:dyDescent="0.4">
      <c r="B1247" s="10">
        <v>41</v>
      </c>
      <c r="C1247" s="134" t="str">
        <f t="shared" si="138"/>
        <v>41</v>
      </c>
      <c r="D1247" s="185" t="str">
        <f>IFERROR(VLOOKUP(C1247,'2 出納簿(入力用)'!$C$5:$L$304,7,FALSE),"")</f>
        <v/>
      </c>
      <c r="E1247" s="185" t="str">
        <f t="shared" si="139"/>
        <v/>
      </c>
      <c r="F1247" s="201" t="str">
        <f t="shared" si="136"/>
        <v/>
      </c>
      <c r="G1247" s="202" t="str">
        <f t="shared" si="137"/>
        <v/>
      </c>
    </row>
    <row r="1248" spans="2:7" x14ac:dyDescent="0.4">
      <c r="B1248" s="10">
        <v>42</v>
      </c>
      <c r="C1248" s="134" t="str">
        <f t="shared" si="138"/>
        <v>42</v>
      </c>
      <c r="D1248" s="185" t="str">
        <f>IFERROR(VLOOKUP(C1248,'2 出納簿(入力用)'!$C$5:$L$304,7,FALSE),"")</f>
        <v/>
      </c>
      <c r="E1248" s="185" t="str">
        <f t="shared" si="139"/>
        <v/>
      </c>
      <c r="F1248" s="201" t="str">
        <f t="shared" si="136"/>
        <v/>
      </c>
      <c r="G1248" s="202" t="str">
        <f t="shared" si="137"/>
        <v/>
      </c>
    </row>
    <row r="1249" spans="2:7" x14ac:dyDescent="0.4">
      <c r="B1249" s="10">
        <v>43</v>
      </c>
      <c r="C1249" s="134" t="str">
        <f t="shared" si="138"/>
        <v>43</v>
      </c>
      <c r="D1249" s="185" t="str">
        <f>IFERROR(VLOOKUP(C1249,'2 出納簿(入力用)'!$C$5:$L$304,7,FALSE),"")</f>
        <v/>
      </c>
      <c r="E1249" s="185" t="str">
        <f t="shared" si="139"/>
        <v/>
      </c>
      <c r="F1249" s="201" t="str">
        <f t="shared" si="136"/>
        <v/>
      </c>
      <c r="G1249" s="202" t="str">
        <f t="shared" si="137"/>
        <v/>
      </c>
    </row>
    <row r="1250" spans="2:7" x14ac:dyDescent="0.4">
      <c r="B1250" s="10">
        <v>44</v>
      </c>
      <c r="C1250" s="134" t="str">
        <f t="shared" si="138"/>
        <v>44</v>
      </c>
      <c r="D1250" s="185" t="str">
        <f>IFERROR(VLOOKUP(C1250,'2 出納簿(入力用)'!$C$5:$L$304,7,FALSE),"")</f>
        <v/>
      </c>
      <c r="E1250" s="185" t="str">
        <f t="shared" si="139"/>
        <v/>
      </c>
      <c r="F1250" s="201" t="str">
        <f t="shared" si="136"/>
        <v/>
      </c>
      <c r="G1250" s="202" t="str">
        <f t="shared" si="137"/>
        <v/>
      </c>
    </row>
    <row r="1251" spans="2:7" x14ac:dyDescent="0.4">
      <c r="B1251" s="10">
        <v>45</v>
      </c>
      <c r="C1251" s="134" t="str">
        <f t="shared" si="138"/>
        <v>45</v>
      </c>
      <c r="D1251" s="185" t="str">
        <f>IFERROR(VLOOKUP(C1251,'2 出納簿(入力用)'!$C$5:$L$304,7,FALSE),"")</f>
        <v/>
      </c>
      <c r="E1251" s="185" t="str">
        <f t="shared" si="139"/>
        <v/>
      </c>
      <c r="F1251" s="201" t="str">
        <f t="shared" si="136"/>
        <v/>
      </c>
      <c r="G1251" s="202" t="str">
        <f t="shared" si="137"/>
        <v/>
      </c>
    </row>
    <row r="1252" spans="2:7" x14ac:dyDescent="0.4">
      <c r="B1252" s="10">
        <v>46</v>
      </c>
      <c r="C1252" s="134" t="str">
        <f t="shared" si="138"/>
        <v>46</v>
      </c>
      <c r="D1252" s="185" t="str">
        <f>IFERROR(VLOOKUP(C1252,'2 出納簿(入力用)'!$C$5:$L$304,7,FALSE),"")</f>
        <v/>
      </c>
      <c r="E1252" s="185" t="str">
        <f t="shared" si="139"/>
        <v/>
      </c>
      <c r="F1252" s="201" t="str">
        <f t="shared" si="136"/>
        <v/>
      </c>
      <c r="G1252" s="202" t="str">
        <f t="shared" si="137"/>
        <v/>
      </c>
    </row>
    <row r="1253" spans="2:7" x14ac:dyDescent="0.4">
      <c r="B1253" s="10">
        <v>47</v>
      </c>
      <c r="C1253" s="134" t="str">
        <f t="shared" si="138"/>
        <v>47</v>
      </c>
      <c r="D1253" s="185" t="str">
        <f>IFERROR(VLOOKUP(C1253,'2 出納簿(入力用)'!$C$5:$L$304,7,FALSE),"")</f>
        <v/>
      </c>
      <c r="E1253" s="185" t="str">
        <f t="shared" si="139"/>
        <v/>
      </c>
      <c r="F1253" s="201" t="str">
        <f t="shared" si="136"/>
        <v/>
      </c>
      <c r="G1253" s="202" t="str">
        <f t="shared" si="137"/>
        <v/>
      </c>
    </row>
    <row r="1254" spans="2:7" x14ac:dyDescent="0.4">
      <c r="B1254" s="10">
        <v>48</v>
      </c>
      <c r="C1254" s="134" t="str">
        <f t="shared" si="138"/>
        <v>48</v>
      </c>
      <c r="D1254" s="185" t="str">
        <f>IFERROR(VLOOKUP(C1254,'2 出納簿(入力用)'!$C$5:$L$304,7,FALSE),"")</f>
        <v/>
      </c>
      <c r="E1254" s="185" t="str">
        <f t="shared" si="139"/>
        <v/>
      </c>
      <c r="F1254" s="201" t="str">
        <f t="shared" si="136"/>
        <v/>
      </c>
      <c r="G1254" s="202" t="str">
        <f t="shared" si="137"/>
        <v/>
      </c>
    </row>
    <row r="1255" spans="2:7" x14ac:dyDescent="0.4">
      <c r="B1255" s="10">
        <v>49</v>
      </c>
      <c r="C1255" s="134" t="str">
        <f t="shared" si="138"/>
        <v>49</v>
      </c>
      <c r="D1255" s="185" t="str">
        <f>IFERROR(VLOOKUP(C1255,'2 出納簿(入力用)'!$C$5:$L$304,7,FALSE),"")</f>
        <v/>
      </c>
      <c r="E1255" s="185" t="str">
        <f t="shared" si="139"/>
        <v/>
      </c>
      <c r="F1255" s="201" t="str">
        <f t="shared" si="136"/>
        <v/>
      </c>
      <c r="G1255" s="202" t="str">
        <f t="shared" si="137"/>
        <v/>
      </c>
    </row>
    <row r="1256" spans="2:7" x14ac:dyDescent="0.4">
      <c r="B1256" s="10">
        <v>50</v>
      </c>
      <c r="C1256" s="134" t="str">
        <f t="shared" si="138"/>
        <v>50</v>
      </c>
      <c r="D1256" s="185" t="str">
        <f>IFERROR(VLOOKUP(C1256,'2 出納簿(入力用)'!$C$5:$L$304,7,FALSE),"")</f>
        <v/>
      </c>
      <c r="E1256" s="185" t="str">
        <f t="shared" si="139"/>
        <v/>
      </c>
      <c r="F1256" s="201" t="str">
        <f t="shared" si="136"/>
        <v/>
      </c>
      <c r="G1256" s="202" t="str">
        <f t="shared" si="137"/>
        <v/>
      </c>
    </row>
    <row r="1257" spans="2:7" x14ac:dyDescent="0.4">
      <c r="B1257" s="10">
        <v>51</v>
      </c>
      <c r="C1257" s="134" t="str">
        <f t="shared" si="138"/>
        <v>51</v>
      </c>
      <c r="D1257" s="185" t="str">
        <f>IFERROR(VLOOKUP(C1257,'2 出納簿(入力用)'!$C$5:$L$304,7,FALSE),"")</f>
        <v/>
      </c>
      <c r="E1257" s="185" t="str">
        <f t="shared" si="139"/>
        <v/>
      </c>
      <c r="F1257" s="201" t="str">
        <f t="shared" si="136"/>
        <v/>
      </c>
      <c r="G1257" s="202" t="str">
        <f t="shared" si="137"/>
        <v/>
      </c>
    </row>
    <row r="1258" spans="2:7" x14ac:dyDescent="0.4">
      <c r="B1258" s="10">
        <v>52</v>
      </c>
      <c r="C1258" s="134" t="str">
        <f t="shared" si="138"/>
        <v>52</v>
      </c>
      <c r="D1258" s="185" t="str">
        <f>IFERROR(VLOOKUP(C1258,'2 出納簿(入力用)'!$C$5:$L$304,7,FALSE),"")</f>
        <v/>
      </c>
      <c r="E1258" s="185" t="str">
        <f t="shared" si="139"/>
        <v/>
      </c>
      <c r="F1258" s="201" t="str">
        <f t="shared" si="136"/>
        <v/>
      </c>
      <c r="G1258" s="202" t="str">
        <f t="shared" si="137"/>
        <v/>
      </c>
    </row>
    <row r="1259" spans="2:7" x14ac:dyDescent="0.4">
      <c r="B1259" s="10">
        <v>53</v>
      </c>
      <c r="C1259" s="134" t="str">
        <f t="shared" si="138"/>
        <v>53</v>
      </c>
      <c r="D1259" s="185" t="str">
        <f>IFERROR(VLOOKUP(C1259,'2 出納簿(入力用)'!$C$5:$L$304,7,FALSE),"")</f>
        <v/>
      </c>
      <c r="E1259" s="185" t="str">
        <f t="shared" si="139"/>
        <v/>
      </c>
      <c r="F1259" s="201" t="str">
        <f t="shared" si="136"/>
        <v/>
      </c>
      <c r="G1259" s="202" t="str">
        <f t="shared" si="137"/>
        <v/>
      </c>
    </row>
    <row r="1260" spans="2:7" x14ac:dyDescent="0.4">
      <c r="B1260" s="10">
        <v>54</v>
      </c>
      <c r="C1260" s="134" t="str">
        <f t="shared" si="138"/>
        <v>54</v>
      </c>
      <c r="D1260" s="185" t="str">
        <f>IFERROR(VLOOKUP(C1260,'2 出納簿(入力用)'!$C$5:$L$304,7,FALSE),"")</f>
        <v/>
      </c>
      <c r="E1260" s="185" t="str">
        <f t="shared" si="139"/>
        <v/>
      </c>
      <c r="F1260" s="201" t="str">
        <f t="shared" si="136"/>
        <v/>
      </c>
      <c r="G1260" s="202" t="str">
        <f t="shared" si="137"/>
        <v/>
      </c>
    </row>
    <row r="1261" spans="2:7" x14ac:dyDescent="0.4">
      <c r="B1261" s="10">
        <v>55</v>
      </c>
      <c r="C1261" s="134" t="str">
        <f t="shared" si="138"/>
        <v>55</v>
      </c>
      <c r="D1261" s="185" t="str">
        <f>IFERROR(VLOOKUP(C1261,'2 出納簿(入力用)'!$C$5:$L$304,7,FALSE),"")</f>
        <v/>
      </c>
      <c r="E1261" s="185" t="str">
        <f t="shared" si="139"/>
        <v/>
      </c>
      <c r="F1261" s="201" t="str">
        <f t="shared" si="136"/>
        <v/>
      </c>
      <c r="G1261" s="202" t="str">
        <f t="shared" si="137"/>
        <v/>
      </c>
    </row>
    <row r="1262" spans="2:7" x14ac:dyDescent="0.4">
      <c r="B1262" s="10">
        <v>56</v>
      </c>
      <c r="C1262" s="134" t="str">
        <f t="shared" si="138"/>
        <v>56</v>
      </c>
      <c r="D1262" s="185" t="str">
        <f>IFERROR(VLOOKUP(C1262,'2 出納簿(入力用)'!$C$5:$L$304,7,FALSE),"")</f>
        <v/>
      </c>
      <c r="E1262" s="185" t="str">
        <f t="shared" si="139"/>
        <v/>
      </c>
      <c r="F1262" s="201" t="str">
        <f t="shared" si="136"/>
        <v/>
      </c>
      <c r="G1262" s="202" t="str">
        <f t="shared" si="137"/>
        <v/>
      </c>
    </row>
    <row r="1263" spans="2:7" x14ac:dyDescent="0.4">
      <c r="B1263" s="10">
        <v>57</v>
      </c>
      <c r="C1263" s="134" t="str">
        <f t="shared" si="138"/>
        <v>57</v>
      </c>
      <c r="D1263" s="185" t="str">
        <f>IFERROR(VLOOKUP(C1263,'2 出納簿(入力用)'!$C$5:$L$304,7,FALSE),"")</f>
        <v/>
      </c>
      <c r="E1263" s="185" t="str">
        <f t="shared" si="139"/>
        <v/>
      </c>
      <c r="F1263" s="201" t="str">
        <f t="shared" si="136"/>
        <v/>
      </c>
      <c r="G1263" s="202" t="str">
        <f t="shared" si="137"/>
        <v/>
      </c>
    </row>
    <row r="1264" spans="2:7" x14ac:dyDescent="0.4">
      <c r="B1264" s="10">
        <v>58</v>
      </c>
      <c r="C1264" s="134" t="str">
        <f t="shared" si="138"/>
        <v>58</v>
      </c>
      <c r="D1264" s="185" t="str">
        <f>IFERROR(VLOOKUP(C1264,'2 出納簿(入力用)'!$C$5:$L$304,7,FALSE),"")</f>
        <v/>
      </c>
      <c r="E1264" s="185" t="str">
        <f t="shared" si="139"/>
        <v/>
      </c>
      <c r="F1264" s="201" t="str">
        <f t="shared" si="136"/>
        <v/>
      </c>
      <c r="G1264" s="202" t="str">
        <f t="shared" si="137"/>
        <v/>
      </c>
    </row>
    <row r="1265" spans="2:7" x14ac:dyDescent="0.4">
      <c r="B1265" s="10">
        <v>59</v>
      </c>
      <c r="C1265" s="134" t="str">
        <f t="shared" si="138"/>
        <v>59</v>
      </c>
      <c r="D1265" s="185" t="str">
        <f>IFERROR(VLOOKUP(C1265,'2 出納簿(入力用)'!$C$5:$L$304,7,FALSE),"")</f>
        <v/>
      </c>
      <c r="E1265" s="185" t="str">
        <f t="shared" si="139"/>
        <v/>
      </c>
      <c r="F1265" s="201" t="str">
        <f t="shared" si="136"/>
        <v/>
      </c>
      <c r="G1265" s="202" t="str">
        <f t="shared" si="137"/>
        <v/>
      </c>
    </row>
    <row r="1266" spans="2:7" x14ac:dyDescent="0.4">
      <c r="B1266" s="10">
        <v>60</v>
      </c>
      <c r="C1266" s="134" t="str">
        <f t="shared" si="138"/>
        <v>60</v>
      </c>
      <c r="D1266" s="185" t="str">
        <f>IFERROR(VLOOKUP(C1266,'2 出納簿(入力用)'!$C$5:$L$304,7,FALSE),"")</f>
        <v/>
      </c>
      <c r="E1266" s="185" t="str">
        <f t="shared" si="139"/>
        <v/>
      </c>
      <c r="F1266" s="201" t="str">
        <f t="shared" si="136"/>
        <v/>
      </c>
      <c r="G1266" s="202" t="str">
        <f t="shared" si="137"/>
        <v/>
      </c>
    </row>
    <row r="1267" spans="2:7" x14ac:dyDescent="0.4">
      <c r="B1267" s="10">
        <v>61</v>
      </c>
      <c r="C1267" s="134" t="str">
        <f t="shared" si="138"/>
        <v>61</v>
      </c>
      <c r="D1267" s="185" t="str">
        <f>IFERROR(VLOOKUP(C1267,'2 出納簿(入力用)'!$C$5:$L$304,7,FALSE),"")</f>
        <v/>
      </c>
      <c r="E1267" s="185" t="str">
        <f t="shared" si="139"/>
        <v/>
      </c>
      <c r="F1267" s="201" t="str">
        <f t="shared" si="136"/>
        <v/>
      </c>
      <c r="G1267" s="202" t="str">
        <f t="shared" si="137"/>
        <v/>
      </c>
    </row>
    <row r="1268" spans="2:7" x14ac:dyDescent="0.4">
      <c r="B1268" s="10">
        <v>62</v>
      </c>
      <c r="C1268" s="134" t="str">
        <f t="shared" si="138"/>
        <v>62</v>
      </c>
      <c r="D1268" s="185" t="str">
        <f>IFERROR(VLOOKUP(C1268,'2 出納簿(入力用)'!$C$5:$L$304,7,FALSE),"")</f>
        <v/>
      </c>
      <c r="E1268" s="185" t="str">
        <f t="shared" si="139"/>
        <v/>
      </c>
      <c r="F1268" s="201" t="str">
        <f t="shared" si="136"/>
        <v/>
      </c>
      <c r="G1268" s="202" t="str">
        <f t="shared" si="137"/>
        <v/>
      </c>
    </row>
    <row r="1269" spans="2:7" x14ac:dyDescent="0.4">
      <c r="B1269" s="10">
        <v>63</v>
      </c>
      <c r="C1269" s="134" t="str">
        <f t="shared" si="138"/>
        <v>63</v>
      </c>
      <c r="D1269" s="185" t="str">
        <f>IFERROR(VLOOKUP(C1269,'2 出納簿(入力用)'!$C$5:$L$304,7,FALSE),"")</f>
        <v/>
      </c>
      <c r="E1269" s="185" t="str">
        <f t="shared" si="139"/>
        <v/>
      </c>
      <c r="F1269" s="201" t="str">
        <f t="shared" si="136"/>
        <v/>
      </c>
      <c r="G1269" s="202" t="str">
        <f t="shared" si="137"/>
        <v/>
      </c>
    </row>
    <row r="1270" spans="2:7" x14ac:dyDescent="0.4">
      <c r="B1270" s="10">
        <v>64</v>
      </c>
      <c r="C1270" s="134" t="str">
        <f t="shared" si="138"/>
        <v>64</v>
      </c>
      <c r="D1270" s="185" t="str">
        <f>IFERROR(VLOOKUP(C1270,'2 出納簿(入力用)'!$C$5:$L$304,7,FALSE),"")</f>
        <v/>
      </c>
      <c r="E1270" s="185" t="str">
        <f t="shared" si="139"/>
        <v/>
      </c>
      <c r="F1270" s="201" t="str">
        <f t="shared" si="136"/>
        <v/>
      </c>
      <c r="G1270" s="202" t="str">
        <f t="shared" si="137"/>
        <v/>
      </c>
    </row>
    <row r="1271" spans="2:7" x14ac:dyDescent="0.4">
      <c r="B1271" s="10">
        <v>65</v>
      </c>
      <c r="C1271" s="134" t="str">
        <f t="shared" ref="C1271:C1302" si="140">CONCATENATE(B1271,$S$4)</f>
        <v>65</v>
      </c>
      <c r="D1271" s="185" t="str">
        <f>IFERROR(VLOOKUP(C1271,'2 出納簿(入力用)'!$C$5:$L$304,7,FALSE),"")</f>
        <v/>
      </c>
      <c r="E1271" s="185" t="str">
        <f t="shared" si="139"/>
        <v/>
      </c>
      <c r="F1271" s="201" t="str">
        <f t="shared" si="136"/>
        <v/>
      </c>
      <c r="G1271" s="202" t="str">
        <f t="shared" si="137"/>
        <v/>
      </c>
    </row>
    <row r="1272" spans="2:7" x14ac:dyDescent="0.4">
      <c r="B1272" s="10">
        <v>66</v>
      </c>
      <c r="C1272" s="134" t="str">
        <f t="shared" si="140"/>
        <v>66</v>
      </c>
      <c r="D1272" s="185" t="str">
        <f>IFERROR(VLOOKUP(C1272,'2 出納簿(入力用)'!$C$5:$L$304,7,FALSE),"")</f>
        <v/>
      </c>
      <c r="E1272" s="185" t="str">
        <f t="shared" ref="E1272:E1303" si="141">IFERROR(E1271+D1272,"")</f>
        <v/>
      </c>
      <c r="F1272" s="201" t="str">
        <f t="shared" ref="F1272:F1306" si="142">IFERROR(IF(E1272/$S$5&gt;1,"×",IF(E1272/$S$5&gt;=0.8,"△","")),"")</f>
        <v/>
      </c>
      <c r="G1272" s="202" t="str">
        <f t="shared" ref="G1272:G1306" si="143">IFERROR(IF(E1272/$S$5&gt;1,$S$4&amp;"が予算額を超えました",IF(E1272/$S$5&gt;=0.8,$S$4&amp;"の執行率が8割を超えました","")),"")</f>
        <v/>
      </c>
    </row>
    <row r="1273" spans="2:7" x14ac:dyDescent="0.4">
      <c r="B1273" s="10">
        <v>67</v>
      </c>
      <c r="C1273" s="134" t="str">
        <f t="shared" si="140"/>
        <v>67</v>
      </c>
      <c r="D1273" s="185" t="str">
        <f>IFERROR(VLOOKUP(C1273,'2 出納簿(入力用)'!$C$5:$L$304,7,FALSE),"")</f>
        <v/>
      </c>
      <c r="E1273" s="185" t="str">
        <f t="shared" si="141"/>
        <v/>
      </c>
      <c r="F1273" s="201" t="str">
        <f t="shared" si="142"/>
        <v/>
      </c>
      <c r="G1273" s="202" t="str">
        <f t="shared" si="143"/>
        <v/>
      </c>
    </row>
    <row r="1274" spans="2:7" x14ac:dyDescent="0.4">
      <c r="B1274" s="10">
        <v>68</v>
      </c>
      <c r="C1274" s="134" t="str">
        <f t="shared" si="140"/>
        <v>68</v>
      </c>
      <c r="D1274" s="185" t="str">
        <f>IFERROR(VLOOKUP(C1274,'2 出納簿(入力用)'!$C$5:$L$304,7,FALSE),"")</f>
        <v/>
      </c>
      <c r="E1274" s="185" t="str">
        <f t="shared" si="141"/>
        <v/>
      </c>
      <c r="F1274" s="201" t="str">
        <f t="shared" si="142"/>
        <v/>
      </c>
      <c r="G1274" s="202" t="str">
        <f t="shared" si="143"/>
        <v/>
      </c>
    </row>
    <row r="1275" spans="2:7" x14ac:dyDescent="0.4">
      <c r="B1275" s="10">
        <v>69</v>
      </c>
      <c r="C1275" s="134" t="str">
        <f t="shared" si="140"/>
        <v>69</v>
      </c>
      <c r="D1275" s="185" t="str">
        <f>IFERROR(VLOOKUP(C1275,'2 出納簿(入力用)'!$C$5:$L$304,7,FALSE),"")</f>
        <v/>
      </c>
      <c r="E1275" s="185" t="str">
        <f t="shared" si="141"/>
        <v/>
      </c>
      <c r="F1275" s="201" t="str">
        <f t="shared" si="142"/>
        <v/>
      </c>
      <c r="G1275" s="202" t="str">
        <f t="shared" si="143"/>
        <v/>
      </c>
    </row>
    <row r="1276" spans="2:7" x14ac:dyDescent="0.4">
      <c r="B1276" s="10">
        <v>70</v>
      </c>
      <c r="C1276" s="134" t="str">
        <f t="shared" si="140"/>
        <v>70</v>
      </c>
      <c r="D1276" s="185" t="str">
        <f>IFERROR(VLOOKUP(C1276,'2 出納簿(入力用)'!$C$5:$L$304,7,FALSE),"")</f>
        <v/>
      </c>
      <c r="E1276" s="185" t="str">
        <f t="shared" si="141"/>
        <v/>
      </c>
      <c r="F1276" s="201" t="str">
        <f t="shared" si="142"/>
        <v/>
      </c>
      <c r="G1276" s="202" t="str">
        <f t="shared" si="143"/>
        <v/>
      </c>
    </row>
    <row r="1277" spans="2:7" x14ac:dyDescent="0.4">
      <c r="B1277" s="10">
        <v>71</v>
      </c>
      <c r="C1277" s="134" t="str">
        <f t="shared" si="140"/>
        <v>71</v>
      </c>
      <c r="D1277" s="185" t="str">
        <f>IFERROR(VLOOKUP(C1277,'2 出納簿(入力用)'!$C$5:$L$304,7,FALSE),"")</f>
        <v/>
      </c>
      <c r="E1277" s="185" t="str">
        <f t="shared" si="141"/>
        <v/>
      </c>
      <c r="F1277" s="201" t="str">
        <f t="shared" si="142"/>
        <v/>
      </c>
      <c r="G1277" s="202" t="str">
        <f t="shared" si="143"/>
        <v/>
      </c>
    </row>
    <row r="1278" spans="2:7" x14ac:dyDescent="0.4">
      <c r="B1278" s="10">
        <v>72</v>
      </c>
      <c r="C1278" s="134" t="str">
        <f t="shared" si="140"/>
        <v>72</v>
      </c>
      <c r="D1278" s="185" t="str">
        <f>IFERROR(VLOOKUP(C1278,'2 出納簿(入力用)'!$C$5:$L$304,7,FALSE),"")</f>
        <v/>
      </c>
      <c r="E1278" s="185" t="str">
        <f t="shared" si="141"/>
        <v/>
      </c>
      <c r="F1278" s="201" t="str">
        <f t="shared" si="142"/>
        <v/>
      </c>
      <c r="G1278" s="202" t="str">
        <f t="shared" si="143"/>
        <v/>
      </c>
    </row>
    <row r="1279" spans="2:7" x14ac:dyDescent="0.4">
      <c r="B1279" s="10">
        <v>73</v>
      </c>
      <c r="C1279" s="134" t="str">
        <f t="shared" si="140"/>
        <v>73</v>
      </c>
      <c r="D1279" s="185" t="str">
        <f>IFERROR(VLOOKUP(C1279,'2 出納簿(入力用)'!$C$5:$L$304,7,FALSE),"")</f>
        <v/>
      </c>
      <c r="E1279" s="185" t="str">
        <f t="shared" si="141"/>
        <v/>
      </c>
      <c r="F1279" s="201" t="str">
        <f t="shared" si="142"/>
        <v/>
      </c>
      <c r="G1279" s="202" t="str">
        <f t="shared" si="143"/>
        <v/>
      </c>
    </row>
    <row r="1280" spans="2:7" x14ac:dyDescent="0.4">
      <c r="B1280" s="10">
        <v>74</v>
      </c>
      <c r="C1280" s="134" t="str">
        <f t="shared" si="140"/>
        <v>74</v>
      </c>
      <c r="D1280" s="185" t="str">
        <f>IFERROR(VLOOKUP(C1280,'2 出納簿(入力用)'!$C$5:$L$304,7,FALSE),"")</f>
        <v/>
      </c>
      <c r="E1280" s="185" t="str">
        <f t="shared" si="141"/>
        <v/>
      </c>
      <c r="F1280" s="201" t="str">
        <f t="shared" si="142"/>
        <v/>
      </c>
      <c r="G1280" s="202" t="str">
        <f t="shared" si="143"/>
        <v/>
      </c>
    </row>
    <row r="1281" spans="2:7" x14ac:dyDescent="0.4">
      <c r="B1281" s="10">
        <v>75</v>
      </c>
      <c r="C1281" s="134" t="str">
        <f t="shared" si="140"/>
        <v>75</v>
      </c>
      <c r="D1281" s="185" t="str">
        <f>IFERROR(VLOOKUP(C1281,'2 出納簿(入力用)'!$C$5:$L$304,7,FALSE),"")</f>
        <v/>
      </c>
      <c r="E1281" s="185" t="str">
        <f t="shared" si="141"/>
        <v/>
      </c>
      <c r="F1281" s="201" t="str">
        <f t="shared" si="142"/>
        <v/>
      </c>
      <c r="G1281" s="202" t="str">
        <f t="shared" si="143"/>
        <v/>
      </c>
    </row>
    <row r="1282" spans="2:7" x14ac:dyDescent="0.4">
      <c r="B1282" s="10">
        <v>76</v>
      </c>
      <c r="C1282" s="134" t="str">
        <f t="shared" si="140"/>
        <v>76</v>
      </c>
      <c r="D1282" s="185" t="str">
        <f>IFERROR(VLOOKUP(C1282,'2 出納簿(入力用)'!$C$5:$L$304,7,FALSE),"")</f>
        <v/>
      </c>
      <c r="E1282" s="185" t="str">
        <f t="shared" si="141"/>
        <v/>
      </c>
      <c r="F1282" s="201" t="str">
        <f t="shared" si="142"/>
        <v/>
      </c>
      <c r="G1282" s="202" t="str">
        <f t="shared" si="143"/>
        <v/>
      </c>
    </row>
    <row r="1283" spans="2:7" x14ac:dyDescent="0.4">
      <c r="B1283" s="10">
        <v>77</v>
      </c>
      <c r="C1283" s="134" t="str">
        <f t="shared" si="140"/>
        <v>77</v>
      </c>
      <c r="D1283" s="185" t="str">
        <f>IFERROR(VLOOKUP(C1283,'2 出納簿(入力用)'!$C$5:$L$304,7,FALSE),"")</f>
        <v/>
      </c>
      <c r="E1283" s="185" t="str">
        <f t="shared" si="141"/>
        <v/>
      </c>
      <c r="F1283" s="201" t="str">
        <f t="shared" si="142"/>
        <v/>
      </c>
      <c r="G1283" s="202" t="str">
        <f t="shared" si="143"/>
        <v/>
      </c>
    </row>
    <row r="1284" spans="2:7" x14ac:dyDescent="0.4">
      <c r="B1284" s="10">
        <v>78</v>
      </c>
      <c r="C1284" s="134" t="str">
        <f t="shared" si="140"/>
        <v>78</v>
      </c>
      <c r="D1284" s="185" t="str">
        <f>IFERROR(VLOOKUP(C1284,'2 出納簿(入力用)'!$C$5:$L$304,7,FALSE),"")</f>
        <v/>
      </c>
      <c r="E1284" s="185" t="str">
        <f t="shared" si="141"/>
        <v/>
      </c>
      <c r="F1284" s="201" t="str">
        <f t="shared" si="142"/>
        <v/>
      </c>
      <c r="G1284" s="202" t="str">
        <f t="shared" si="143"/>
        <v/>
      </c>
    </row>
    <row r="1285" spans="2:7" x14ac:dyDescent="0.4">
      <c r="B1285" s="10">
        <v>79</v>
      </c>
      <c r="C1285" s="134" t="str">
        <f t="shared" si="140"/>
        <v>79</v>
      </c>
      <c r="D1285" s="185" t="str">
        <f>IFERROR(VLOOKUP(C1285,'2 出納簿(入力用)'!$C$5:$L$304,7,FALSE),"")</f>
        <v/>
      </c>
      <c r="E1285" s="185" t="str">
        <f t="shared" si="141"/>
        <v/>
      </c>
      <c r="F1285" s="201" t="str">
        <f t="shared" si="142"/>
        <v/>
      </c>
      <c r="G1285" s="202" t="str">
        <f t="shared" si="143"/>
        <v/>
      </c>
    </row>
    <row r="1286" spans="2:7" x14ac:dyDescent="0.4">
      <c r="B1286" s="10">
        <v>80</v>
      </c>
      <c r="C1286" s="134" t="str">
        <f t="shared" si="140"/>
        <v>80</v>
      </c>
      <c r="D1286" s="185" t="str">
        <f>IFERROR(VLOOKUP(C1286,'2 出納簿(入力用)'!$C$5:$L$304,7,FALSE),"")</f>
        <v/>
      </c>
      <c r="E1286" s="185" t="str">
        <f t="shared" si="141"/>
        <v/>
      </c>
      <c r="F1286" s="201" t="str">
        <f t="shared" si="142"/>
        <v/>
      </c>
      <c r="G1286" s="202" t="str">
        <f t="shared" si="143"/>
        <v/>
      </c>
    </row>
    <row r="1287" spans="2:7" x14ac:dyDescent="0.4">
      <c r="B1287" s="10">
        <v>81</v>
      </c>
      <c r="C1287" s="134" t="str">
        <f t="shared" si="140"/>
        <v>81</v>
      </c>
      <c r="D1287" s="185" t="str">
        <f>IFERROR(VLOOKUP(C1287,'2 出納簿(入力用)'!$C$5:$L$304,7,FALSE),"")</f>
        <v/>
      </c>
      <c r="E1287" s="185" t="str">
        <f t="shared" si="141"/>
        <v/>
      </c>
      <c r="F1287" s="201" t="str">
        <f t="shared" si="142"/>
        <v/>
      </c>
      <c r="G1287" s="202" t="str">
        <f t="shared" si="143"/>
        <v/>
      </c>
    </row>
    <row r="1288" spans="2:7" x14ac:dyDescent="0.4">
      <c r="B1288" s="10">
        <v>82</v>
      </c>
      <c r="C1288" s="134" t="str">
        <f t="shared" si="140"/>
        <v>82</v>
      </c>
      <c r="D1288" s="185" t="str">
        <f>IFERROR(VLOOKUP(C1288,'2 出納簿(入力用)'!$C$5:$L$304,7,FALSE),"")</f>
        <v/>
      </c>
      <c r="E1288" s="185" t="str">
        <f t="shared" si="141"/>
        <v/>
      </c>
      <c r="F1288" s="201" t="str">
        <f t="shared" si="142"/>
        <v/>
      </c>
      <c r="G1288" s="202" t="str">
        <f t="shared" si="143"/>
        <v/>
      </c>
    </row>
    <row r="1289" spans="2:7" x14ac:dyDescent="0.4">
      <c r="B1289" s="10">
        <v>83</v>
      </c>
      <c r="C1289" s="134" t="str">
        <f t="shared" si="140"/>
        <v>83</v>
      </c>
      <c r="D1289" s="185" t="str">
        <f>IFERROR(VLOOKUP(C1289,'2 出納簿(入力用)'!$C$5:$L$304,7,FALSE),"")</f>
        <v/>
      </c>
      <c r="E1289" s="185" t="str">
        <f t="shared" si="141"/>
        <v/>
      </c>
      <c r="F1289" s="201" t="str">
        <f t="shared" si="142"/>
        <v/>
      </c>
      <c r="G1289" s="202" t="str">
        <f t="shared" si="143"/>
        <v/>
      </c>
    </row>
    <row r="1290" spans="2:7" x14ac:dyDescent="0.4">
      <c r="B1290" s="10">
        <v>84</v>
      </c>
      <c r="C1290" s="134" t="str">
        <f t="shared" si="140"/>
        <v>84</v>
      </c>
      <c r="D1290" s="185" t="str">
        <f>IFERROR(VLOOKUP(C1290,'2 出納簿(入力用)'!$C$5:$L$304,7,FALSE),"")</f>
        <v/>
      </c>
      <c r="E1290" s="185" t="str">
        <f t="shared" si="141"/>
        <v/>
      </c>
      <c r="F1290" s="201" t="str">
        <f t="shared" si="142"/>
        <v/>
      </c>
      <c r="G1290" s="202" t="str">
        <f t="shared" si="143"/>
        <v/>
      </c>
    </row>
    <row r="1291" spans="2:7" x14ac:dyDescent="0.4">
      <c r="B1291" s="10">
        <v>85</v>
      </c>
      <c r="C1291" s="134" t="str">
        <f t="shared" si="140"/>
        <v>85</v>
      </c>
      <c r="D1291" s="185" t="str">
        <f>IFERROR(VLOOKUP(C1291,'2 出納簿(入力用)'!$C$5:$L$304,7,FALSE),"")</f>
        <v/>
      </c>
      <c r="E1291" s="185" t="str">
        <f t="shared" si="141"/>
        <v/>
      </c>
      <c r="F1291" s="201" t="str">
        <f t="shared" si="142"/>
        <v/>
      </c>
      <c r="G1291" s="202" t="str">
        <f t="shared" si="143"/>
        <v/>
      </c>
    </row>
    <row r="1292" spans="2:7" x14ac:dyDescent="0.4">
      <c r="B1292" s="10">
        <v>86</v>
      </c>
      <c r="C1292" s="134" t="str">
        <f t="shared" si="140"/>
        <v>86</v>
      </c>
      <c r="D1292" s="185" t="str">
        <f>IFERROR(VLOOKUP(C1292,'2 出納簿(入力用)'!$C$5:$L$304,7,FALSE),"")</f>
        <v/>
      </c>
      <c r="E1292" s="185" t="str">
        <f t="shared" si="141"/>
        <v/>
      </c>
      <c r="F1292" s="201" t="str">
        <f t="shared" si="142"/>
        <v/>
      </c>
      <c r="G1292" s="202" t="str">
        <f t="shared" si="143"/>
        <v/>
      </c>
    </row>
    <row r="1293" spans="2:7" x14ac:dyDescent="0.4">
      <c r="B1293" s="10">
        <v>87</v>
      </c>
      <c r="C1293" s="134" t="str">
        <f t="shared" si="140"/>
        <v>87</v>
      </c>
      <c r="D1293" s="185" t="str">
        <f>IFERROR(VLOOKUP(C1293,'2 出納簿(入力用)'!$C$5:$L$304,7,FALSE),"")</f>
        <v/>
      </c>
      <c r="E1293" s="185" t="str">
        <f t="shared" si="141"/>
        <v/>
      </c>
      <c r="F1293" s="201" t="str">
        <f t="shared" si="142"/>
        <v/>
      </c>
      <c r="G1293" s="202" t="str">
        <f t="shared" si="143"/>
        <v/>
      </c>
    </row>
    <row r="1294" spans="2:7" x14ac:dyDescent="0.4">
      <c r="B1294" s="10">
        <v>88</v>
      </c>
      <c r="C1294" s="134" t="str">
        <f t="shared" si="140"/>
        <v>88</v>
      </c>
      <c r="D1294" s="185" t="str">
        <f>IFERROR(VLOOKUP(C1294,'2 出納簿(入力用)'!$C$5:$L$304,7,FALSE),"")</f>
        <v/>
      </c>
      <c r="E1294" s="185" t="str">
        <f t="shared" si="141"/>
        <v/>
      </c>
      <c r="F1294" s="201" t="str">
        <f t="shared" si="142"/>
        <v/>
      </c>
      <c r="G1294" s="202" t="str">
        <f t="shared" si="143"/>
        <v/>
      </c>
    </row>
    <row r="1295" spans="2:7" x14ac:dyDescent="0.4">
      <c r="B1295" s="10">
        <v>89</v>
      </c>
      <c r="C1295" s="134" t="str">
        <f t="shared" si="140"/>
        <v>89</v>
      </c>
      <c r="D1295" s="185" t="str">
        <f>IFERROR(VLOOKUP(C1295,'2 出納簿(入力用)'!$C$5:$L$304,7,FALSE),"")</f>
        <v/>
      </c>
      <c r="E1295" s="185" t="str">
        <f t="shared" si="141"/>
        <v/>
      </c>
      <c r="F1295" s="201" t="str">
        <f t="shared" si="142"/>
        <v/>
      </c>
      <c r="G1295" s="202" t="str">
        <f t="shared" si="143"/>
        <v/>
      </c>
    </row>
    <row r="1296" spans="2:7" x14ac:dyDescent="0.4">
      <c r="B1296" s="10">
        <v>90</v>
      </c>
      <c r="C1296" s="134" t="str">
        <f t="shared" si="140"/>
        <v>90</v>
      </c>
      <c r="D1296" s="185" t="str">
        <f>IFERROR(VLOOKUP(C1296,'2 出納簿(入力用)'!$C$5:$L$304,7,FALSE),"")</f>
        <v/>
      </c>
      <c r="E1296" s="185" t="str">
        <f t="shared" si="141"/>
        <v/>
      </c>
      <c r="F1296" s="201" t="str">
        <f t="shared" si="142"/>
        <v/>
      </c>
      <c r="G1296" s="202" t="str">
        <f t="shared" si="143"/>
        <v/>
      </c>
    </row>
    <row r="1297" spans="2:7" x14ac:dyDescent="0.4">
      <c r="B1297" s="10">
        <v>91</v>
      </c>
      <c r="C1297" s="134" t="str">
        <f t="shared" si="140"/>
        <v>91</v>
      </c>
      <c r="D1297" s="185" t="str">
        <f>IFERROR(VLOOKUP(C1297,'2 出納簿(入力用)'!$C$5:$L$304,7,FALSE),"")</f>
        <v/>
      </c>
      <c r="E1297" s="185" t="str">
        <f t="shared" si="141"/>
        <v/>
      </c>
      <c r="F1297" s="201" t="str">
        <f t="shared" si="142"/>
        <v/>
      </c>
      <c r="G1297" s="202" t="str">
        <f t="shared" si="143"/>
        <v/>
      </c>
    </row>
    <row r="1298" spans="2:7" x14ac:dyDescent="0.4">
      <c r="B1298" s="10">
        <v>92</v>
      </c>
      <c r="C1298" s="134" t="str">
        <f t="shared" si="140"/>
        <v>92</v>
      </c>
      <c r="D1298" s="185" t="str">
        <f>IFERROR(VLOOKUP(C1298,'2 出納簿(入力用)'!$C$5:$L$304,7,FALSE),"")</f>
        <v/>
      </c>
      <c r="E1298" s="185" t="str">
        <f t="shared" si="141"/>
        <v/>
      </c>
      <c r="F1298" s="201" t="str">
        <f t="shared" si="142"/>
        <v/>
      </c>
      <c r="G1298" s="202" t="str">
        <f t="shared" si="143"/>
        <v/>
      </c>
    </row>
    <row r="1299" spans="2:7" x14ac:dyDescent="0.4">
      <c r="B1299" s="10">
        <v>93</v>
      </c>
      <c r="C1299" s="134" t="str">
        <f t="shared" si="140"/>
        <v>93</v>
      </c>
      <c r="D1299" s="185" t="str">
        <f>IFERROR(VLOOKUP(C1299,'2 出納簿(入力用)'!$C$5:$L$304,7,FALSE),"")</f>
        <v/>
      </c>
      <c r="E1299" s="185" t="str">
        <f t="shared" si="141"/>
        <v/>
      </c>
      <c r="F1299" s="201" t="str">
        <f t="shared" si="142"/>
        <v/>
      </c>
      <c r="G1299" s="202" t="str">
        <f t="shared" si="143"/>
        <v/>
      </c>
    </row>
    <row r="1300" spans="2:7" x14ac:dyDescent="0.4">
      <c r="B1300" s="10">
        <v>94</v>
      </c>
      <c r="C1300" s="134" t="str">
        <f t="shared" si="140"/>
        <v>94</v>
      </c>
      <c r="D1300" s="185" t="str">
        <f>IFERROR(VLOOKUP(C1300,'2 出納簿(入力用)'!$C$5:$L$304,7,FALSE),"")</f>
        <v/>
      </c>
      <c r="E1300" s="185" t="str">
        <f t="shared" si="141"/>
        <v/>
      </c>
      <c r="F1300" s="201" t="str">
        <f t="shared" si="142"/>
        <v/>
      </c>
      <c r="G1300" s="202" t="str">
        <f t="shared" si="143"/>
        <v/>
      </c>
    </row>
    <row r="1301" spans="2:7" x14ac:dyDescent="0.4">
      <c r="B1301" s="10">
        <v>95</v>
      </c>
      <c r="C1301" s="134" t="str">
        <f t="shared" si="140"/>
        <v>95</v>
      </c>
      <c r="D1301" s="185" t="str">
        <f>IFERROR(VLOOKUP(C1301,'2 出納簿(入力用)'!$C$5:$L$304,7,FALSE),"")</f>
        <v/>
      </c>
      <c r="E1301" s="185" t="str">
        <f t="shared" si="141"/>
        <v/>
      </c>
      <c r="F1301" s="201" t="str">
        <f t="shared" si="142"/>
        <v/>
      </c>
      <c r="G1301" s="202" t="str">
        <f t="shared" si="143"/>
        <v/>
      </c>
    </row>
    <row r="1302" spans="2:7" x14ac:dyDescent="0.4">
      <c r="B1302" s="10">
        <v>96</v>
      </c>
      <c r="C1302" s="134" t="str">
        <f t="shared" si="140"/>
        <v>96</v>
      </c>
      <c r="D1302" s="185" t="str">
        <f>IFERROR(VLOOKUP(C1302,'2 出納簿(入力用)'!$C$5:$L$304,7,FALSE),"")</f>
        <v/>
      </c>
      <c r="E1302" s="185" t="str">
        <f t="shared" si="141"/>
        <v/>
      </c>
      <c r="F1302" s="201" t="str">
        <f t="shared" si="142"/>
        <v/>
      </c>
      <c r="G1302" s="202" t="str">
        <f t="shared" si="143"/>
        <v/>
      </c>
    </row>
    <row r="1303" spans="2:7" x14ac:dyDescent="0.4">
      <c r="B1303" s="10">
        <v>97</v>
      </c>
      <c r="C1303" s="134" t="str">
        <f t="shared" ref="C1303:C1306" si="144">CONCATENATE(B1303,$S$4)</f>
        <v>97</v>
      </c>
      <c r="D1303" s="185" t="str">
        <f>IFERROR(VLOOKUP(C1303,'2 出納簿(入力用)'!$C$5:$L$304,7,FALSE),"")</f>
        <v/>
      </c>
      <c r="E1303" s="185" t="str">
        <f t="shared" si="141"/>
        <v/>
      </c>
      <c r="F1303" s="201" t="str">
        <f t="shared" si="142"/>
        <v/>
      </c>
      <c r="G1303" s="202" t="str">
        <f t="shared" si="143"/>
        <v/>
      </c>
    </row>
    <row r="1304" spans="2:7" x14ac:dyDescent="0.4">
      <c r="B1304" s="10">
        <v>98</v>
      </c>
      <c r="C1304" s="134" t="str">
        <f t="shared" si="144"/>
        <v>98</v>
      </c>
      <c r="D1304" s="185" t="str">
        <f>IFERROR(VLOOKUP(C1304,'2 出納簿(入力用)'!$C$5:$L$304,7,FALSE),"")</f>
        <v/>
      </c>
      <c r="E1304" s="185" t="str">
        <f t="shared" ref="E1304:E1306" si="145">IFERROR(E1303+D1304,"")</f>
        <v/>
      </c>
      <c r="F1304" s="201" t="str">
        <f t="shared" si="142"/>
        <v/>
      </c>
      <c r="G1304" s="202" t="str">
        <f t="shared" si="143"/>
        <v/>
      </c>
    </row>
    <row r="1305" spans="2:7" x14ac:dyDescent="0.4">
      <c r="B1305" s="10">
        <v>99</v>
      </c>
      <c r="C1305" s="134" t="str">
        <f t="shared" si="144"/>
        <v>99</v>
      </c>
      <c r="D1305" s="185" t="str">
        <f>IFERROR(VLOOKUP(C1305,'2 出納簿(入力用)'!$C$5:$L$304,7,FALSE),"")</f>
        <v/>
      </c>
      <c r="E1305" s="185" t="str">
        <f t="shared" si="145"/>
        <v/>
      </c>
      <c r="F1305" s="201" t="str">
        <f t="shared" si="142"/>
        <v/>
      </c>
      <c r="G1305" s="202" t="str">
        <f t="shared" si="143"/>
        <v/>
      </c>
    </row>
    <row r="1306" spans="2:7" ht="15" thickBot="1" x14ac:dyDescent="0.45">
      <c r="B1306" s="62">
        <v>100</v>
      </c>
      <c r="C1306" s="167" t="str">
        <f t="shared" si="144"/>
        <v>100</v>
      </c>
      <c r="D1306" s="168" t="str">
        <f>IFERROR(VLOOKUP(C1306,'2 出納簿(入力用)'!$C$5:$L$304,7,FALSE),"")</f>
        <v/>
      </c>
      <c r="E1306" s="168" t="str">
        <f t="shared" si="145"/>
        <v/>
      </c>
      <c r="F1306" s="203" t="str">
        <f t="shared" si="142"/>
        <v/>
      </c>
      <c r="G1306" s="204" t="str">
        <f t="shared" si="143"/>
        <v/>
      </c>
    </row>
    <row r="1307" spans="2:7" ht="15" thickTop="1" x14ac:dyDescent="0.4">
      <c r="B1307" s="63">
        <v>1</v>
      </c>
      <c r="C1307" s="169" t="str">
        <f t="shared" ref="C1307:C1338" si="146">CONCATENATE(B1307,$T$4)</f>
        <v>1</v>
      </c>
      <c r="D1307" s="173" t="str">
        <f>IFERROR(VLOOKUP(C1307,'2 出納簿(入力用)'!$C$5:$L$304,7,FALSE),"")</f>
        <v/>
      </c>
      <c r="E1307" s="173" t="str">
        <f>D1307</f>
        <v/>
      </c>
      <c r="F1307" s="190" t="str">
        <f>IFERROR(IF(E1307/$T$5&gt;1,"×",IF(E1307/$T$5&gt;=0.8,"△","")),"")</f>
        <v/>
      </c>
      <c r="G1307" s="191" t="str">
        <f>IFERROR(IF(E1307/$T$5&gt;1,$T$4&amp;"が予算額を超えました",IF(E1307/$T$5&gt;=0.8,$T$4&amp;"の執行率が8割を超えました","")),"")</f>
        <v/>
      </c>
    </row>
    <row r="1308" spans="2:7" x14ac:dyDescent="0.4">
      <c r="B1308" s="64">
        <v>2</v>
      </c>
      <c r="C1308" s="171" t="str">
        <f t="shared" si="146"/>
        <v>2</v>
      </c>
      <c r="D1308" s="192" t="str">
        <f>IFERROR(VLOOKUP(C1308,'2 出納簿(入力用)'!$C$5:$L$304,7,FALSE),"")</f>
        <v/>
      </c>
      <c r="E1308" s="192" t="str">
        <f t="shared" ref="E1308:E1339" si="147">IFERROR(E1307+D1308,"")</f>
        <v/>
      </c>
      <c r="F1308" s="193" t="str">
        <f t="shared" ref="F1308:F1371" si="148">IFERROR(IF(E1308/$T$5&gt;1,"×",IF(E1308/$T$5&gt;=0.8,"△","")),"")</f>
        <v/>
      </c>
      <c r="G1308" s="194" t="str">
        <f t="shared" ref="G1308:G1371" si="149">IFERROR(IF(E1308/$T$5&gt;1,$T$4&amp;"が予算額を超えました",IF(E1308/$T$5&gt;=0.8,$T$4&amp;"の執行率が8割を超えました","")),"")</f>
        <v/>
      </c>
    </row>
    <row r="1309" spans="2:7" x14ac:dyDescent="0.4">
      <c r="B1309" s="64">
        <v>3</v>
      </c>
      <c r="C1309" s="171" t="str">
        <f t="shared" si="146"/>
        <v>3</v>
      </c>
      <c r="D1309" s="192" t="str">
        <f>IFERROR(VLOOKUP(C1309,'2 出納簿(入力用)'!$C$5:$L$304,7,FALSE),"")</f>
        <v/>
      </c>
      <c r="E1309" s="192" t="str">
        <f t="shared" si="147"/>
        <v/>
      </c>
      <c r="F1309" s="193" t="str">
        <f t="shared" si="148"/>
        <v/>
      </c>
      <c r="G1309" s="194" t="str">
        <f t="shared" si="149"/>
        <v/>
      </c>
    </row>
    <row r="1310" spans="2:7" x14ac:dyDescent="0.4">
      <c r="B1310" s="64">
        <v>4</v>
      </c>
      <c r="C1310" s="171" t="str">
        <f t="shared" si="146"/>
        <v>4</v>
      </c>
      <c r="D1310" s="192" t="str">
        <f>IFERROR(VLOOKUP(C1310,'2 出納簿(入力用)'!$C$5:$L$304,7,FALSE),"")</f>
        <v/>
      </c>
      <c r="E1310" s="192" t="str">
        <f t="shared" si="147"/>
        <v/>
      </c>
      <c r="F1310" s="193" t="str">
        <f t="shared" si="148"/>
        <v/>
      </c>
      <c r="G1310" s="194" t="str">
        <f t="shared" si="149"/>
        <v/>
      </c>
    </row>
    <row r="1311" spans="2:7" x14ac:dyDescent="0.4">
      <c r="B1311" s="64">
        <v>5</v>
      </c>
      <c r="C1311" s="171" t="str">
        <f t="shared" si="146"/>
        <v>5</v>
      </c>
      <c r="D1311" s="192" t="str">
        <f>IFERROR(VLOOKUP(C1311,'2 出納簿(入力用)'!$C$5:$L$304,7,FALSE),"")</f>
        <v/>
      </c>
      <c r="E1311" s="192" t="str">
        <f t="shared" si="147"/>
        <v/>
      </c>
      <c r="F1311" s="193" t="str">
        <f t="shared" si="148"/>
        <v/>
      </c>
      <c r="G1311" s="194" t="str">
        <f t="shared" si="149"/>
        <v/>
      </c>
    </row>
    <row r="1312" spans="2:7" x14ac:dyDescent="0.4">
      <c r="B1312" s="64">
        <v>6</v>
      </c>
      <c r="C1312" s="171" t="str">
        <f t="shared" si="146"/>
        <v>6</v>
      </c>
      <c r="D1312" s="192" t="str">
        <f>IFERROR(VLOOKUP(C1312,'2 出納簿(入力用)'!$C$5:$L$304,7,FALSE),"")</f>
        <v/>
      </c>
      <c r="E1312" s="192" t="str">
        <f t="shared" si="147"/>
        <v/>
      </c>
      <c r="F1312" s="193" t="str">
        <f t="shared" si="148"/>
        <v/>
      </c>
      <c r="G1312" s="194" t="str">
        <f t="shared" si="149"/>
        <v/>
      </c>
    </row>
    <row r="1313" spans="2:7" x14ac:dyDescent="0.4">
      <c r="B1313" s="64">
        <v>7</v>
      </c>
      <c r="C1313" s="171" t="str">
        <f t="shared" si="146"/>
        <v>7</v>
      </c>
      <c r="D1313" s="192" t="str">
        <f>IFERROR(VLOOKUP(C1313,'2 出納簿(入力用)'!$C$5:$L$304,7,FALSE),"")</f>
        <v/>
      </c>
      <c r="E1313" s="192" t="str">
        <f t="shared" si="147"/>
        <v/>
      </c>
      <c r="F1313" s="193" t="str">
        <f t="shared" si="148"/>
        <v/>
      </c>
      <c r="G1313" s="194" t="str">
        <f t="shared" si="149"/>
        <v/>
      </c>
    </row>
    <row r="1314" spans="2:7" x14ac:dyDescent="0.4">
      <c r="B1314" s="64">
        <v>8</v>
      </c>
      <c r="C1314" s="171" t="str">
        <f t="shared" si="146"/>
        <v>8</v>
      </c>
      <c r="D1314" s="192" t="str">
        <f>IFERROR(VLOOKUP(C1314,'2 出納簿(入力用)'!$C$5:$L$304,7,FALSE),"")</f>
        <v/>
      </c>
      <c r="E1314" s="192" t="str">
        <f t="shared" si="147"/>
        <v/>
      </c>
      <c r="F1314" s="193" t="str">
        <f t="shared" si="148"/>
        <v/>
      </c>
      <c r="G1314" s="194" t="str">
        <f t="shared" si="149"/>
        <v/>
      </c>
    </row>
    <row r="1315" spans="2:7" x14ac:dyDescent="0.4">
      <c r="B1315" s="64">
        <v>9</v>
      </c>
      <c r="C1315" s="171" t="str">
        <f t="shared" si="146"/>
        <v>9</v>
      </c>
      <c r="D1315" s="192" t="str">
        <f>IFERROR(VLOOKUP(C1315,'2 出納簿(入力用)'!$C$5:$L$304,7,FALSE),"")</f>
        <v/>
      </c>
      <c r="E1315" s="192" t="str">
        <f t="shared" si="147"/>
        <v/>
      </c>
      <c r="F1315" s="193" t="str">
        <f t="shared" si="148"/>
        <v/>
      </c>
      <c r="G1315" s="194" t="str">
        <f t="shared" si="149"/>
        <v/>
      </c>
    </row>
    <row r="1316" spans="2:7" x14ac:dyDescent="0.4">
      <c r="B1316" s="64">
        <v>10</v>
      </c>
      <c r="C1316" s="171" t="str">
        <f t="shared" si="146"/>
        <v>10</v>
      </c>
      <c r="D1316" s="192" t="str">
        <f>IFERROR(VLOOKUP(C1316,'2 出納簿(入力用)'!$C$5:$L$304,7,FALSE),"")</f>
        <v/>
      </c>
      <c r="E1316" s="192" t="str">
        <f t="shared" si="147"/>
        <v/>
      </c>
      <c r="F1316" s="193" t="str">
        <f t="shared" si="148"/>
        <v/>
      </c>
      <c r="G1316" s="194" t="str">
        <f t="shared" si="149"/>
        <v/>
      </c>
    </row>
    <row r="1317" spans="2:7" x14ac:dyDescent="0.4">
      <c r="B1317" s="64">
        <v>11</v>
      </c>
      <c r="C1317" s="171" t="str">
        <f t="shared" si="146"/>
        <v>11</v>
      </c>
      <c r="D1317" s="192" t="str">
        <f>IFERROR(VLOOKUP(C1317,'2 出納簿(入力用)'!$C$5:$L$304,7,FALSE),"")</f>
        <v/>
      </c>
      <c r="E1317" s="192" t="str">
        <f t="shared" si="147"/>
        <v/>
      </c>
      <c r="F1317" s="193" t="str">
        <f t="shared" si="148"/>
        <v/>
      </c>
      <c r="G1317" s="194" t="str">
        <f t="shared" si="149"/>
        <v/>
      </c>
    </row>
    <row r="1318" spans="2:7" x14ac:dyDescent="0.4">
      <c r="B1318" s="64">
        <v>12</v>
      </c>
      <c r="C1318" s="171" t="str">
        <f t="shared" si="146"/>
        <v>12</v>
      </c>
      <c r="D1318" s="192" t="str">
        <f>IFERROR(VLOOKUP(C1318,'2 出納簿(入力用)'!$C$5:$L$304,7,FALSE),"")</f>
        <v/>
      </c>
      <c r="E1318" s="192" t="str">
        <f t="shared" si="147"/>
        <v/>
      </c>
      <c r="F1318" s="193" t="str">
        <f t="shared" si="148"/>
        <v/>
      </c>
      <c r="G1318" s="194" t="str">
        <f t="shared" si="149"/>
        <v/>
      </c>
    </row>
    <row r="1319" spans="2:7" x14ac:dyDescent="0.4">
      <c r="B1319" s="64">
        <v>13</v>
      </c>
      <c r="C1319" s="171" t="str">
        <f t="shared" si="146"/>
        <v>13</v>
      </c>
      <c r="D1319" s="192" t="str">
        <f>IFERROR(VLOOKUP(C1319,'2 出納簿(入力用)'!$C$5:$L$304,7,FALSE),"")</f>
        <v/>
      </c>
      <c r="E1319" s="192" t="str">
        <f t="shared" si="147"/>
        <v/>
      </c>
      <c r="F1319" s="193" t="str">
        <f t="shared" si="148"/>
        <v/>
      </c>
      <c r="G1319" s="194" t="str">
        <f t="shared" si="149"/>
        <v/>
      </c>
    </row>
    <row r="1320" spans="2:7" x14ac:dyDescent="0.4">
      <c r="B1320" s="64">
        <v>14</v>
      </c>
      <c r="C1320" s="171" t="str">
        <f t="shared" si="146"/>
        <v>14</v>
      </c>
      <c r="D1320" s="192" t="str">
        <f>IFERROR(VLOOKUP(C1320,'2 出納簿(入力用)'!$C$5:$L$304,7,FALSE),"")</f>
        <v/>
      </c>
      <c r="E1320" s="192" t="str">
        <f t="shared" si="147"/>
        <v/>
      </c>
      <c r="F1320" s="193" t="str">
        <f t="shared" si="148"/>
        <v/>
      </c>
      <c r="G1320" s="194" t="str">
        <f t="shared" si="149"/>
        <v/>
      </c>
    </row>
    <row r="1321" spans="2:7" x14ac:dyDescent="0.4">
      <c r="B1321" s="64">
        <v>15</v>
      </c>
      <c r="C1321" s="171" t="str">
        <f t="shared" si="146"/>
        <v>15</v>
      </c>
      <c r="D1321" s="192" t="str">
        <f>IFERROR(VLOOKUP(C1321,'2 出納簿(入力用)'!$C$5:$L$304,7,FALSE),"")</f>
        <v/>
      </c>
      <c r="E1321" s="192" t="str">
        <f t="shared" si="147"/>
        <v/>
      </c>
      <c r="F1321" s="193" t="str">
        <f t="shared" si="148"/>
        <v/>
      </c>
      <c r="G1321" s="194" t="str">
        <f t="shared" si="149"/>
        <v/>
      </c>
    </row>
    <row r="1322" spans="2:7" x14ac:dyDescent="0.4">
      <c r="B1322" s="64">
        <v>16</v>
      </c>
      <c r="C1322" s="171" t="str">
        <f t="shared" si="146"/>
        <v>16</v>
      </c>
      <c r="D1322" s="192" t="str">
        <f>IFERROR(VLOOKUP(C1322,'2 出納簿(入力用)'!$C$5:$L$304,7,FALSE),"")</f>
        <v/>
      </c>
      <c r="E1322" s="192" t="str">
        <f t="shared" si="147"/>
        <v/>
      </c>
      <c r="F1322" s="193" t="str">
        <f t="shared" si="148"/>
        <v/>
      </c>
      <c r="G1322" s="194" t="str">
        <f t="shared" si="149"/>
        <v/>
      </c>
    </row>
    <row r="1323" spans="2:7" x14ac:dyDescent="0.4">
      <c r="B1323" s="64">
        <v>17</v>
      </c>
      <c r="C1323" s="171" t="str">
        <f t="shared" si="146"/>
        <v>17</v>
      </c>
      <c r="D1323" s="192" t="str">
        <f>IFERROR(VLOOKUP(C1323,'2 出納簿(入力用)'!$C$5:$L$304,7,FALSE),"")</f>
        <v/>
      </c>
      <c r="E1323" s="192" t="str">
        <f t="shared" si="147"/>
        <v/>
      </c>
      <c r="F1323" s="193" t="str">
        <f t="shared" si="148"/>
        <v/>
      </c>
      <c r="G1323" s="194" t="str">
        <f t="shared" si="149"/>
        <v/>
      </c>
    </row>
    <row r="1324" spans="2:7" x14ac:dyDescent="0.4">
      <c r="B1324" s="64">
        <v>18</v>
      </c>
      <c r="C1324" s="171" t="str">
        <f t="shared" si="146"/>
        <v>18</v>
      </c>
      <c r="D1324" s="192" t="str">
        <f>IFERROR(VLOOKUP(C1324,'2 出納簿(入力用)'!$C$5:$L$304,7,FALSE),"")</f>
        <v/>
      </c>
      <c r="E1324" s="192" t="str">
        <f t="shared" si="147"/>
        <v/>
      </c>
      <c r="F1324" s="193" t="str">
        <f t="shared" si="148"/>
        <v/>
      </c>
      <c r="G1324" s="194" t="str">
        <f t="shared" si="149"/>
        <v/>
      </c>
    </row>
    <row r="1325" spans="2:7" x14ac:dyDescent="0.4">
      <c r="B1325" s="64">
        <v>19</v>
      </c>
      <c r="C1325" s="171" t="str">
        <f t="shared" si="146"/>
        <v>19</v>
      </c>
      <c r="D1325" s="192" t="str">
        <f>IFERROR(VLOOKUP(C1325,'2 出納簿(入力用)'!$C$5:$L$304,7,FALSE),"")</f>
        <v/>
      </c>
      <c r="E1325" s="192" t="str">
        <f t="shared" si="147"/>
        <v/>
      </c>
      <c r="F1325" s="193" t="str">
        <f t="shared" si="148"/>
        <v/>
      </c>
      <c r="G1325" s="194" t="str">
        <f t="shared" si="149"/>
        <v/>
      </c>
    </row>
    <row r="1326" spans="2:7" x14ac:dyDescent="0.4">
      <c r="B1326" s="64">
        <v>20</v>
      </c>
      <c r="C1326" s="171" t="str">
        <f t="shared" si="146"/>
        <v>20</v>
      </c>
      <c r="D1326" s="192" t="str">
        <f>IFERROR(VLOOKUP(C1326,'2 出納簿(入力用)'!$C$5:$L$304,7,FALSE),"")</f>
        <v/>
      </c>
      <c r="E1326" s="192" t="str">
        <f t="shared" si="147"/>
        <v/>
      </c>
      <c r="F1326" s="193" t="str">
        <f t="shared" si="148"/>
        <v/>
      </c>
      <c r="G1326" s="194" t="str">
        <f t="shared" si="149"/>
        <v/>
      </c>
    </row>
    <row r="1327" spans="2:7" x14ac:dyDescent="0.4">
      <c r="B1327" s="64">
        <v>21</v>
      </c>
      <c r="C1327" s="171" t="str">
        <f t="shared" si="146"/>
        <v>21</v>
      </c>
      <c r="D1327" s="192" t="str">
        <f>IFERROR(VLOOKUP(C1327,'2 出納簿(入力用)'!$C$5:$L$304,7,FALSE),"")</f>
        <v/>
      </c>
      <c r="E1327" s="192" t="str">
        <f t="shared" si="147"/>
        <v/>
      </c>
      <c r="F1327" s="193" t="str">
        <f t="shared" si="148"/>
        <v/>
      </c>
      <c r="G1327" s="194" t="str">
        <f t="shared" si="149"/>
        <v/>
      </c>
    </row>
    <row r="1328" spans="2:7" x14ac:dyDescent="0.4">
      <c r="B1328" s="64">
        <v>22</v>
      </c>
      <c r="C1328" s="171" t="str">
        <f t="shared" si="146"/>
        <v>22</v>
      </c>
      <c r="D1328" s="192" t="str">
        <f>IFERROR(VLOOKUP(C1328,'2 出納簿(入力用)'!$C$5:$L$304,7,FALSE),"")</f>
        <v/>
      </c>
      <c r="E1328" s="192" t="str">
        <f t="shared" si="147"/>
        <v/>
      </c>
      <c r="F1328" s="193" t="str">
        <f t="shared" si="148"/>
        <v/>
      </c>
      <c r="G1328" s="194" t="str">
        <f t="shared" si="149"/>
        <v/>
      </c>
    </row>
    <row r="1329" spans="2:7" x14ac:dyDescent="0.4">
      <c r="B1329" s="64">
        <v>23</v>
      </c>
      <c r="C1329" s="171" t="str">
        <f t="shared" si="146"/>
        <v>23</v>
      </c>
      <c r="D1329" s="192" t="str">
        <f>IFERROR(VLOOKUP(C1329,'2 出納簿(入力用)'!$C$5:$L$304,7,FALSE),"")</f>
        <v/>
      </c>
      <c r="E1329" s="192" t="str">
        <f t="shared" si="147"/>
        <v/>
      </c>
      <c r="F1329" s="193" t="str">
        <f t="shared" si="148"/>
        <v/>
      </c>
      <c r="G1329" s="194" t="str">
        <f t="shared" si="149"/>
        <v/>
      </c>
    </row>
    <row r="1330" spans="2:7" x14ac:dyDescent="0.4">
      <c r="B1330" s="64">
        <v>24</v>
      </c>
      <c r="C1330" s="171" t="str">
        <f t="shared" si="146"/>
        <v>24</v>
      </c>
      <c r="D1330" s="192" t="str">
        <f>IFERROR(VLOOKUP(C1330,'2 出納簿(入力用)'!$C$5:$L$304,7,FALSE),"")</f>
        <v/>
      </c>
      <c r="E1330" s="192" t="str">
        <f t="shared" si="147"/>
        <v/>
      </c>
      <c r="F1330" s="193" t="str">
        <f t="shared" si="148"/>
        <v/>
      </c>
      <c r="G1330" s="194" t="str">
        <f t="shared" si="149"/>
        <v/>
      </c>
    </row>
    <row r="1331" spans="2:7" x14ac:dyDescent="0.4">
      <c r="B1331" s="64">
        <v>25</v>
      </c>
      <c r="C1331" s="171" t="str">
        <f t="shared" si="146"/>
        <v>25</v>
      </c>
      <c r="D1331" s="192" t="str">
        <f>IFERROR(VLOOKUP(C1331,'2 出納簿(入力用)'!$C$5:$L$304,7,FALSE),"")</f>
        <v/>
      </c>
      <c r="E1331" s="192" t="str">
        <f t="shared" si="147"/>
        <v/>
      </c>
      <c r="F1331" s="193" t="str">
        <f t="shared" si="148"/>
        <v/>
      </c>
      <c r="G1331" s="194" t="str">
        <f t="shared" si="149"/>
        <v/>
      </c>
    </row>
    <row r="1332" spans="2:7" x14ac:dyDescent="0.4">
      <c r="B1332" s="64">
        <v>26</v>
      </c>
      <c r="C1332" s="171" t="str">
        <f t="shared" si="146"/>
        <v>26</v>
      </c>
      <c r="D1332" s="192" t="str">
        <f>IFERROR(VLOOKUP(C1332,'2 出納簿(入力用)'!$C$5:$L$304,7,FALSE),"")</f>
        <v/>
      </c>
      <c r="E1332" s="192" t="str">
        <f t="shared" si="147"/>
        <v/>
      </c>
      <c r="F1332" s="193" t="str">
        <f t="shared" si="148"/>
        <v/>
      </c>
      <c r="G1332" s="194" t="str">
        <f t="shared" si="149"/>
        <v/>
      </c>
    </row>
    <row r="1333" spans="2:7" x14ac:dyDescent="0.4">
      <c r="B1333" s="64">
        <v>27</v>
      </c>
      <c r="C1333" s="171" t="str">
        <f t="shared" si="146"/>
        <v>27</v>
      </c>
      <c r="D1333" s="192" t="str">
        <f>IFERROR(VLOOKUP(C1333,'2 出納簿(入力用)'!$C$5:$L$304,7,FALSE),"")</f>
        <v/>
      </c>
      <c r="E1333" s="192" t="str">
        <f t="shared" si="147"/>
        <v/>
      </c>
      <c r="F1333" s="193" t="str">
        <f t="shared" si="148"/>
        <v/>
      </c>
      <c r="G1333" s="194" t="str">
        <f t="shared" si="149"/>
        <v/>
      </c>
    </row>
    <row r="1334" spans="2:7" x14ac:dyDescent="0.4">
      <c r="B1334" s="64">
        <v>28</v>
      </c>
      <c r="C1334" s="171" t="str">
        <f t="shared" si="146"/>
        <v>28</v>
      </c>
      <c r="D1334" s="192" t="str">
        <f>IFERROR(VLOOKUP(C1334,'2 出納簿(入力用)'!$C$5:$L$304,7,FALSE),"")</f>
        <v/>
      </c>
      <c r="E1334" s="192" t="str">
        <f t="shared" si="147"/>
        <v/>
      </c>
      <c r="F1334" s="193" t="str">
        <f t="shared" si="148"/>
        <v/>
      </c>
      <c r="G1334" s="194" t="str">
        <f t="shared" si="149"/>
        <v/>
      </c>
    </row>
    <row r="1335" spans="2:7" x14ac:dyDescent="0.4">
      <c r="B1335" s="64">
        <v>29</v>
      </c>
      <c r="C1335" s="171" t="str">
        <f t="shared" si="146"/>
        <v>29</v>
      </c>
      <c r="D1335" s="192" t="str">
        <f>IFERROR(VLOOKUP(C1335,'2 出納簿(入力用)'!$C$5:$L$304,7,FALSE),"")</f>
        <v/>
      </c>
      <c r="E1335" s="192" t="str">
        <f t="shared" si="147"/>
        <v/>
      </c>
      <c r="F1335" s="193" t="str">
        <f t="shared" si="148"/>
        <v/>
      </c>
      <c r="G1335" s="194" t="str">
        <f t="shared" si="149"/>
        <v/>
      </c>
    </row>
    <row r="1336" spans="2:7" x14ac:dyDescent="0.4">
      <c r="B1336" s="64">
        <v>30</v>
      </c>
      <c r="C1336" s="171" t="str">
        <f t="shared" si="146"/>
        <v>30</v>
      </c>
      <c r="D1336" s="192" t="str">
        <f>IFERROR(VLOOKUP(C1336,'2 出納簿(入力用)'!$C$5:$L$304,7,FALSE),"")</f>
        <v/>
      </c>
      <c r="E1336" s="192" t="str">
        <f t="shared" si="147"/>
        <v/>
      </c>
      <c r="F1336" s="193" t="str">
        <f t="shared" si="148"/>
        <v/>
      </c>
      <c r="G1336" s="194" t="str">
        <f t="shared" si="149"/>
        <v/>
      </c>
    </row>
    <row r="1337" spans="2:7" x14ac:dyDescent="0.4">
      <c r="B1337" s="64">
        <v>31</v>
      </c>
      <c r="C1337" s="171" t="str">
        <f t="shared" si="146"/>
        <v>31</v>
      </c>
      <c r="D1337" s="192" t="str">
        <f>IFERROR(VLOOKUP(C1337,'2 出納簿(入力用)'!$C$5:$L$304,7,FALSE),"")</f>
        <v/>
      </c>
      <c r="E1337" s="192" t="str">
        <f t="shared" si="147"/>
        <v/>
      </c>
      <c r="F1337" s="193" t="str">
        <f t="shared" si="148"/>
        <v/>
      </c>
      <c r="G1337" s="194" t="str">
        <f t="shared" si="149"/>
        <v/>
      </c>
    </row>
    <row r="1338" spans="2:7" x14ac:dyDescent="0.4">
      <c r="B1338" s="64">
        <v>32</v>
      </c>
      <c r="C1338" s="171" t="str">
        <f t="shared" si="146"/>
        <v>32</v>
      </c>
      <c r="D1338" s="192" t="str">
        <f>IFERROR(VLOOKUP(C1338,'2 出納簿(入力用)'!$C$5:$L$304,7,FALSE),"")</f>
        <v/>
      </c>
      <c r="E1338" s="192" t="str">
        <f t="shared" si="147"/>
        <v/>
      </c>
      <c r="F1338" s="193" t="str">
        <f t="shared" si="148"/>
        <v/>
      </c>
      <c r="G1338" s="194" t="str">
        <f t="shared" si="149"/>
        <v/>
      </c>
    </row>
    <row r="1339" spans="2:7" x14ac:dyDescent="0.4">
      <c r="B1339" s="64">
        <v>33</v>
      </c>
      <c r="C1339" s="171" t="str">
        <f t="shared" ref="C1339:C1370" si="150">CONCATENATE(B1339,$T$4)</f>
        <v>33</v>
      </c>
      <c r="D1339" s="192" t="str">
        <f>IFERROR(VLOOKUP(C1339,'2 出納簿(入力用)'!$C$5:$L$304,7,FALSE),"")</f>
        <v/>
      </c>
      <c r="E1339" s="192" t="str">
        <f t="shared" si="147"/>
        <v/>
      </c>
      <c r="F1339" s="193" t="str">
        <f t="shared" si="148"/>
        <v/>
      </c>
      <c r="G1339" s="194" t="str">
        <f t="shared" si="149"/>
        <v/>
      </c>
    </row>
    <row r="1340" spans="2:7" x14ac:dyDescent="0.4">
      <c r="B1340" s="64">
        <v>34</v>
      </c>
      <c r="C1340" s="171" t="str">
        <f t="shared" si="150"/>
        <v>34</v>
      </c>
      <c r="D1340" s="192" t="str">
        <f>IFERROR(VLOOKUP(C1340,'2 出納簿(入力用)'!$C$5:$L$304,7,FALSE),"")</f>
        <v/>
      </c>
      <c r="E1340" s="192" t="str">
        <f t="shared" ref="E1340:E1371" si="151">IFERROR(E1339+D1340,"")</f>
        <v/>
      </c>
      <c r="F1340" s="193" t="str">
        <f t="shared" si="148"/>
        <v/>
      </c>
      <c r="G1340" s="194" t="str">
        <f t="shared" si="149"/>
        <v/>
      </c>
    </row>
    <row r="1341" spans="2:7" x14ac:dyDescent="0.4">
      <c r="B1341" s="64">
        <v>35</v>
      </c>
      <c r="C1341" s="171" t="str">
        <f t="shared" si="150"/>
        <v>35</v>
      </c>
      <c r="D1341" s="192" t="str">
        <f>IFERROR(VLOOKUP(C1341,'2 出納簿(入力用)'!$C$5:$L$304,7,FALSE),"")</f>
        <v/>
      </c>
      <c r="E1341" s="192" t="str">
        <f t="shared" si="151"/>
        <v/>
      </c>
      <c r="F1341" s="193" t="str">
        <f t="shared" si="148"/>
        <v/>
      </c>
      <c r="G1341" s="194" t="str">
        <f t="shared" si="149"/>
        <v/>
      </c>
    </row>
    <row r="1342" spans="2:7" x14ac:dyDescent="0.4">
      <c r="B1342" s="64">
        <v>36</v>
      </c>
      <c r="C1342" s="171" t="str">
        <f t="shared" si="150"/>
        <v>36</v>
      </c>
      <c r="D1342" s="192" t="str">
        <f>IFERROR(VLOOKUP(C1342,'2 出納簿(入力用)'!$C$5:$L$304,7,FALSE),"")</f>
        <v/>
      </c>
      <c r="E1342" s="192" t="str">
        <f t="shared" si="151"/>
        <v/>
      </c>
      <c r="F1342" s="193" t="str">
        <f t="shared" si="148"/>
        <v/>
      </c>
      <c r="G1342" s="194" t="str">
        <f t="shared" si="149"/>
        <v/>
      </c>
    </row>
    <row r="1343" spans="2:7" x14ac:dyDescent="0.4">
      <c r="B1343" s="64">
        <v>37</v>
      </c>
      <c r="C1343" s="171" t="str">
        <f t="shared" si="150"/>
        <v>37</v>
      </c>
      <c r="D1343" s="192" t="str">
        <f>IFERROR(VLOOKUP(C1343,'2 出納簿(入力用)'!$C$5:$L$304,7,FALSE),"")</f>
        <v/>
      </c>
      <c r="E1343" s="192" t="str">
        <f t="shared" si="151"/>
        <v/>
      </c>
      <c r="F1343" s="193" t="str">
        <f t="shared" si="148"/>
        <v/>
      </c>
      <c r="G1343" s="194" t="str">
        <f t="shared" si="149"/>
        <v/>
      </c>
    </row>
    <row r="1344" spans="2:7" x14ac:dyDescent="0.4">
      <c r="B1344" s="64">
        <v>38</v>
      </c>
      <c r="C1344" s="171" t="str">
        <f t="shared" si="150"/>
        <v>38</v>
      </c>
      <c r="D1344" s="192" t="str">
        <f>IFERROR(VLOOKUP(C1344,'2 出納簿(入力用)'!$C$5:$L$304,7,FALSE),"")</f>
        <v/>
      </c>
      <c r="E1344" s="192" t="str">
        <f t="shared" si="151"/>
        <v/>
      </c>
      <c r="F1344" s="193" t="str">
        <f t="shared" si="148"/>
        <v/>
      </c>
      <c r="G1344" s="194" t="str">
        <f t="shared" si="149"/>
        <v/>
      </c>
    </row>
    <row r="1345" spans="2:7" x14ac:dyDescent="0.4">
      <c r="B1345" s="64">
        <v>39</v>
      </c>
      <c r="C1345" s="171" t="str">
        <f t="shared" si="150"/>
        <v>39</v>
      </c>
      <c r="D1345" s="192" t="str">
        <f>IFERROR(VLOOKUP(C1345,'2 出納簿(入力用)'!$C$5:$L$304,7,FALSE),"")</f>
        <v/>
      </c>
      <c r="E1345" s="192" t="str">
        <f t="shared" si="151"/>
        <v/>
      </c>
      <c r="F1345" s="193" t="str">
        <f t="shared" si="148"/>
        <v/>
      </c>
      <c r="G1345" s="194" t="str">
        <f t="shared" si="149"/>
        <v/>
      </c>
    </row>
    <row r="1346" spans="2:7" x14ac:dyDescent="0.4">
      <c r="B1346" s="64">
        <v>40</v>
      </c>
      <c r="C1346" s="171" t="str">
        <f t="shared" si="150"/>
        <v>40</v>
      </c>
      <c r="D1346" s="192" t="str">
        <f>IFERROR(VLOOKUP(C1346,'2 出納簿(入力用)'!$C$5:$L$304,7,FALSE),"")</f>
        <v/>
      </c>
      <c r="E1346" s="192" t="str">
        <f t="shared" si="151"/>
        <v/>
      </c>
      <c r="F1346" s="193" t="str">
        <f t="shared" si="148"/>
        <v/>
      </c>
      <c r="G1346" s="194" t="str">
        <f t="shared" si="149"/>
        <v/>
      </c>
    </row>
    <row r="1347" spans="2:7" x14ac:dyDescent="0.4">
      <c r="B1347" s="64">
        <v>41</v>
      </c>
      <c r="C1347" s="171" t="str">
        <f t="shared" si="150"/>
        <v>41</v>
      </c>
      <c r="D1347" s="192" t="str">
        <f>IFERROR(VLOOKUP(C1347,'2 出納簿(入力用)'!$C$5:$L$304,7,FALSE),"")</f>
        <v/>
      </c>
      <c r="E1347" s="192" t="str">
        <f t="shared" si="151"/>
        <v/>
      </c>
      <c r="F1347" s="193" t="str">
        <f t="shared" si="148"/>
        <v/>
      </c>
      <c r="G1347" s="194" t="str">
        <f t="shared" si="149"/>
        <v/>
      </c>
    </row>
    <row r="1348" spans="2:7" x14ac:dyDescent="0.4">
      <c r="B1348" s="64">
        <v>42</v>
      </c>
      <c r="C1348" s="171" t="str">
        <f t="shared" si="150"/>
        <v>42</v>
      </c>
      <c r="D1348" s="192" t="str">
        <f>IFERROR(VLOOKUP(C1348,'2 出納簿(入力用)'!$C$5:$L$304,7,FALSE),"")</f>
        <v/>
      </c>
      <c r="E1348" s="192" t="str">
        <f t="shared" si="151"/>
        <v/>
      </c>
      <c r="F1348" s="193" t="str">
        <f t="shared" si="148"/>
        <v/>
      </c>
      <c r="G1348" s="194" t="str">
        <f t="shared" si="149"/>
        <v/>
      </c>
    </row>
    <row r="1349" spans="2:7" x14ac:dyDescent="0.4">
      <c r="B1349" s="64">
        <v>43</v>
      </c>
      <c r="C1349" s="171" t="str">
        <f t="shared" si="150"/>
        <v>43</v>
      </c>
      <c r="D1349" s="192" t="str">
        <f>IFERROR(VLOOKUP(C1349,'2 出納簿(入力用)'!$C$5:$L$304,7,FALSE),"")</f>
        <v/>
      </c>
      <c r="E1349" s="192" t="str">
        <f t="shared" si="151"/>
        <v/>
      </c>
      <c r="F1349" s="193" t="str">
        <f t="shared" si="148"/>
        <v/>
      </c>
      <c r="G1349" s="194" t="str">
        <f t="shared" si="149"/>
        <v/>
      </c>
    </row>
    <row r="1350" spans="2:7" x14ac:dyDescent="0.4">
      <c r="B1350" s="64">
        <v>44</v>
      </c>
      <c r="C1350" s="171" t="str">
        <f t="shared" si="150"/>
        <v>44</v>
      </c>
      <c r="D1350" s="192" t="str">
        <f>IFERROR(VLOOKUP(C1350,'2 出納簿(入力用)'!$C$5:$L$304,7,FALSE),"")</f>
        <v/>
      </c>
      <c r="E1350" s="192" t="str">
        <f t="shared" si="151"/>
        <v/>
      </c>
      <c r="F1350" s="193" t="str">
        <f t="shared" si="148"/>
        <v/>
      </c>
      <c r="G1350" s="194" t="str">
        <f t="shared" si="149"/>
        <v/>
      </c>
    </row>
    <row r="1351" spans="2:7" x14ac:dyDescent="0.4">
      <c r="B1351" s="64">
        <v>45</v>
      </c>
      <c r="C1351" s="171" t="str">
        <f t="shared" si="150"/>
        <v>45</v>
      </c>
      <c r="D1351" s="192" t="str">
        <f>IFERROR(VLOOKUP(C1351,'2 出納簿(入力用)'!$C$5:$L$304,7,FALSE),"")</f>
        <v/>
      </c>
      <c r="E1351" s="192" t="str">
        <f t="shared" si="151"/>
        <v/>
      </c>
      <c r="F1351" s="193" t="str">
        <f t="shared" si="148"/>
        <v/>
      </c>
      <c r="G1351" s="194" t="str">
        <f t="shared" si="149"/>
        <v/>
      </c>
    </row>
    <row r="1352" spans="2:7" x14ac:dyDescent="0.4">
      <c r="B1352" s="64">
        <v>46</v>
      </c>
      <c r="C1352" s="171" t="str">
        <f t="shared" si="150"/>
        <v>46</v>
      </c>
      <c r="D1352" s="192" t="str">
        <f>IFERROR(VLOOKUP(C1352,'2 出納簿(入力用)'!$C$5:$L$304,7,FALSE),"")</f>
        <v/>
      </c>
      <c r="E1352" s="192" t="str">
        <f t="shared" si="151"/>
        <v/>
      </c>
      <c r="F1352" s="193" t="str">
        <f t="shared" si="148"/>
        <v/>
      </c>
      <c r="G1352" s="194" t="str">
        <f t="shared" si="149"/>
        <v/>
      </c>
    </row>
    <row r="1353" spans="2:7" x14ac:dyDescent="0.4">
      <c r="B1353" s="64">
        <v>47</v>
      </c>
      <c r="C1353" s="171" t="str">
        <f t="shared" si="150"/>
        <v>47</v>
      </c>
      <c r="D1353" s="192" t="str">
        <f>IFERROR(VLOOKUP(C1353,'2 出納簿(入力用)'!$C$5:$L$304,7,FALSE),"")</f>
        <v/>
      </c>
      <c r="E1353" s="192" t="str">
        <f t="shared" si="151"/>
        <v/>
      </c>
      <c r="F1353" s="193" t="str">
        <f t="shared" si="148"/>
        <v/>
      </c>
      <c r="G1353" s="194" t="str">
        <f t="shared" si="149"/>
        <v/>
      </c>
    </row>
    <row r="1354" spans="2:7" x14ac:dyDescent="0.4">
      <c r="B1354" s="64">
        <v>48</v>
      </c>
      <c r="C1354" s="171" t="str">
        <f t="shared" si="150"/>
        <v>48</v>
      </c>
      <c r="D1354" s="192" t="str">
        <f>IFERROR(VLOOKUP(C1354,'2 出納簿(入力用)'!$C$5:$L$304,7,FALSE),"")</f>
        <v/>
      </c>
      <c r="E1354" s="192" t="str">
        <f t="shared" si="151"/>
        <v/>
      </c>
      <c r="F1354" s="193" t="str">
        <f t="shared" si="148"/>
        <v/>
      </c>
      <c r="G1354" s="194" t="str">
        <f t="shared" si="149"/>
        <v/>
      </c>
    </row>
    <row r="1355" spans="2:7" x14ac:dyDescent="0.4">
      <c r="B1355" s="64">
        <v>49</v>
      </c>
      <c r="C1355" s="171" t="str">
        <f t="shared" si="150"/>
        <v>49</v>
      </c>
      <c r="D1355" s="192" t="str">
        <f>IFERROR(VLOOKUP(C1355,'2 出納簿(入力用)'!$C$5:$L$304,7,FALSE),"")</f>
        <v/>
      </c>
      <c r="E1355" s="192" t="str">
        <f t="shared" si="151"/>
        <v/>
      </c>
      <c r="F1355" s="193" t="str">
        <f t="shared" si="148"/>
        <v/>
      </c>
      <c r="G1355" s="194" t="str">
        <f t="shared" si="149"/>
        <v/>
      </c>
    </row>
    <row r="1356" spans="2:7" x14ac:dyDescent="0.4">
      <c r="B1356" s="64">
        <v>50</v>
      </c>
      <c r="C1356" s="171" t="str">
        <f t="shared" si="150"/>
        <v>50</v>
      </c>
      <c r="D1356" s="192" t="str">
        <f>IFERROR(VLOOKUP(C1356,'2 出納簿(入力用)'!$C$5:$L$304,7,FALSE),"")</f>
        <v/>
      </c>
      <c r="E1356" s="192" t="str">
        <f t="shared" si="151"/>
        <v/>
      </c>
      <c r="F1356" s="193" t="str">
        <f t="shared" si="148"/>
        <v/>
      </c>
      <c r="G1356" s="194" t="str">
        <f t="shared" si="149"/>
        <v/>
      </c>
    </row>
    <row r="1357" spans="2:7" x14ac:dyDescent="0.4">
      <c r="B1357" s="64">
        <v>51</v>
      </c>
      <c r="C1357" s="171" t="str">
        <f t="shared" si="150"/>
        <v>51</v>
      </c>
      <c r="D1357" s="192" t="str">
        <f>IFERROR(VLOOKUP(C1357,'2 出納簿(入力用)'!$C$5:$L$304,7,FALSE),"")</f>
        <v/>
      </c>
      <c r="E1357" s="192" t="str">
        <f t="shared" si="151"/>
        <v/>
      </c>
      <c r="F1357" s="193" t="str">
        <f t="shared" si="148"/>
        <v/>
      </c>
      <c r="G1357" s="194" t="str">
        <f t="shared" si="149"/>
        <v/>
      </c>
    </row>
    <row r="1358" spans="2:7" x14ac:dyDescent="0.4">
      <c r="B1358" s="64">
        <v>52</v>
      </c>
      <c r="C1358" s="171" t="str">
        <f t="shared" si="150"/>
        <v>52</v>
      </c>
      <c r="D1358" s="192" t="str">
        <f>IFERROR(VLOOKUP(C1358,'2 出納簿(入力用)'!$C$5:$L$304,7,FALSE),"")</f>
        <v/>
      </c>
      <c r="E1358" s="192" t="str">
        <f t="shared" si="151"/>
        <v/>
      </c>
      <c r="F1358" s="193" t="str">
        <f t="shared" si="148"/>
        <v/>
      </c>
      <c r="G1358" s="194" t="str">
        <f t="shared" si="149"/>
        <v/>
      </c>
    </row>
    <row r="1359" spans="2:7" x14ac:dyDescent="0.4">
      <c r="B1359" s="64">
        <v>53</v>
      </c>
      <c r="C1359" s="171" t="str">
        <f t="shared" si="150"/>
        <v>53</v>
      </c>
      <c r="D1359" s="192" t="str">
        <f>IFERROR(VLOOKUP(C1359,'2 出納簿(入力用)'!$C$5:$L$304,7,FALSE),"")</f>
        <v/>
      </c>
      <c r="E1359" s="192" t="str">
        <f t="shared" si="151"/>
        <v/>
      </c>
      <c r="F1359" s="193" t="str">
        <f t="shared" si="148"/>
        <v/>
      </c>
      <c r="G1359" s="194" t="str">
        <f t="shared" si="149"/>
        <v/>
      </c>
    </row>
    <row r="1360" spans="2:7" x14ac:dyDescent="0.4">
      <c r="B1360" s="64">
        <v>54</v>
      </c>
      <c r="C1360" s="171" t="str">
        <f t="shared" si="150"/>
        <v>54</v>
      </c>
      <c r="D1360" s="192" t="str">
        <f>IFERROR(VLOOKUP(C1360,'2 出納簿(入力用)'!$C$5:$L$304,7,FALSE),"")</f>
        <v/>
      </c>
      <c r="E1360" s="192" t="str">
        <f t="shared" si="151"/>
        <v/>
      </c>
      <c r="F1360" s="193" t="str">
        <f t="shared" si="148"/>
        <v/>
      </c>
      <c r="G1360" s="194" t="str">
        <f t="shared" si="149"/>
        <v/>
      </c>
    </row>
    <row r="1361" spans="2:7" x14ac:dyDescent="0.4">
      <c r="B1361" s="64">
        <v>55</v>
      </c>
      <c r="C1361" s="171" t="str">
        <f t="shared" si="150"/>
        <v>55</v>
      </c>
      <c r="D1361" s="192" t="str">
        <f>IFERROR(VLOOKUP(C1361,'2 出納簿(入力用)'!$C$5:$L$304,7,FALSE),"")</f>
        <v/>
      </c>
      <c r="E1361" s="192" t="str">
        <f t="shared" si="151"/>
        <v/>
      </c>
      <c r="F1361" s="193" t="str">
        <f t="shared" si="148"/>
        <v/>
      </c>
      <c r="G1361" s="194" t="str">
        <f t="shared" si="149"/>
        <v/>
      </c>
    </row>
    <row r="1362" spans="2:7" x14ac:dyDescent="0.4">
      <c r="B1362" s="64">
        <v>56</v>
      </c>
      <c r="C1362" s="171" t="str">
        <f t="shared" si="150"/>
        <v>56</v>
      </c>
      <c r="D1362" s="192" t="str">
        <f>IFERROR(VLOOKUP(C1362,'2 出納簿(入力用)'!$C$5:$L$304,7,FALSE),"")</f>
        <v/>
      </c>
      <c r="E1362" s="192" t="str">
        <f t="shared" si="151"/>
        <v/>
      </c>
      <c r="F1362" s="193" t="str">
        <f t="shared" si="148"/>
        <v/>
      </c>
      <c r="G1362" s="194" t="str">
        <f t="shared" si="149"/>
        <v/>
      </c>
    </row>
    <row r="1363" spans="2:7" x14ac:dyDescent="0.4">
      <c r="B1363" s="64">
        <v>57</v>
      </c>
      <c r="C1363" s="171" t="str">
        <f t="shared" si="150"/>
        <v>57</v>
      </c>
      <c r="D1363" s="192" t="str">
        <f>IFERROR(VLOOKUP(C1363,'2 出納簿(入力用)'!$C$5:$L$304,7,FALSE),"")</f>
        <v/>
      </c>
      <c r="E1363" s="192" t="str">
        <f t="shared" si="151"/>
        <v/>
      </c>
      <c r="F1363" s="193" t="str">
        <f t="shared" si="148"/>
        <v/>
      </c>
      <c r="G1363" s="194" t="str">
        <f t="shared" si="149"/>
        <v/>
      </c>
    </row>
    <row r="1364" spans="2:7" x14ac:dyDescent="0.4">
      <c r="B1364" s="64">
        <v>58</v>
      </c>
      <c r="C1364" s="171" t="str">
        <f t="shared" si="150"/>
        <v>58</v>
      </c>
      <c r="D1364" s="192" t="str">
        <f>IFERROR(VLOOKUP(C1364,'2 出納簿(入力用)'!$C$5:$L$304,7,FALSE),"")</f>
        <v/>
      </c>
      <c r="E1364" s="192" t="str">
        <f t="shared" si="151"/>
        <v/>
      </c>
      <c r="F1364" s="193" t="str">
        <f t="shared" si="148"/>
        <v/>
      </c>
      <c r="G1364" s="194" t="str">
        <f t="shared" si="149"/>
        <v/>
      </c>
    </row>
    <row r="1365" spans="2:7" x14ac:dyDescent="0.4">
      <c r="B1365" s="64">
        <v>59</v>
      </c>
      <c r="C1365" s="171" t="str">
        <f t="shared" si="150"/>
        <v>59</v>
      </c>
      <c r="D1365" s="192" t="str">
        <f>IFERROR(VLOOKUP(C1365,'2 出納簿(入力用)'!$C$5:$L$304,7,FALSE),"")</f>
        <v/>
      </c>
      <c r="E1365" s="192" t="str">
        <f t="shared" si="151"/>
        <v/>
      </c>
      <c r="F1365" s="193" t="str">
        <f t="shared" si="148"/>
        <v/>
      </c>
      <c r="G1365" s="194" t="str">
        <f t="shared" si="149"/>
        <v/>
      </c>
    </row>
    <row r="1366" spans="2:7" x14ac:dyDescent="0.4">
      <c r="B1366" s="64">
        <v>60</v>
      </c>
      <c r="C1366" s="171" t="str">
        <f t="shared" si="150"/>
        <v>60</v>
      </c>
      <c r="D1366" s="192" t="str">
        <f>IFERROR(VLOOKUP(C1366,'2 出納簿(入力用)'!$C$5:$L$304,7,FALSE),"")</f>
        <v/>
      </c>
      <c r="E1366" s="192" t="str">
        <f t="shared" si="151"/>
        <v/>
      </c>
      <c r="F1366" s="193" t="str">
        <f t="shared" si="148"/>
        <v/>
      </c>
      <c r="G1366" s="194" t="str">
        <f t="shared" si="149"/>
        <v/>
      </c>
    </row>
    <row r="1367" spans="2:7" x14ac:dyDescent="0.4">
      <c r="B1367" s="64">
        <v>61</v>
      </c>
      <c r="C1367" s="171" t="str">
        <f t="shared" si="150"/>
        <v>61</v>
      </c>
      <c r="D1367" s="192" t="str">
        <f>IFERROR(VLOOKUP(C1367,'2 出納簿(入力用)'!$C$5:$L$304,7,FALSE),"")</f>
        <v/>
      </c>
      <c r="E1367" s="192" t="str">
        <f t="shared" si="151"/>
        <v/>
      </c>
      <c r="F1367" s="193" t="str">
        <f t="shared" si="148"/>
        <v/>
      </c>
      <c r="G1367" s="194" t="str">
        <f t="shared" si="149"/>
        <v/>
      </c>
    </row>
    <row r="1368" spans="2:7" x14ac:dyDescent="0.4">
      <c r="B1368" s="64">
        <v>62</v>
      </c>
      <c r="C1368" s="171" t="str">
        <f t="shared" si="150"/>
        <v>62</v>
      </c>
      <c r="D1368" s="192" t="str">
        <f>IFERROR(VLOOKUP(C1368,'2 出納簿(入力用)'!$C$5:$L$304,7,FALSE),"")</f>
        <v/>
      </c>
      <c r="E1368" s="192" t="str">
        <f t="shared" si="151"/>
        <v/>
      </c>
      <c r="F1368" s="193" t="str">
        <f t="shared" si="148"/>
        <v/>
      </c>
      <c r="G1368" s="194" t="str">
        <f t="shared" si="149"/>
        <v/>
      </c>
    </row>
    <row r="1369" spans="2:7" x14ac:dyDescent="0.4">
      <c r="B1369" s="64">
        <v>63</v>
      </c>
      <c r="C1369" s="171" t="str">
        <f t="shared" si="150"/>
        <v>63</v>
      </c>
      <c r="D1369" s="192" t="str">
        <f>IFERROR(VLOOKUP(C1369,'2 出納簿(入力用)'!$C$5:$L$304,7,FALSE),"")</f>
        <v/>
      </c>
      <c r="E1369" s="192" t="str">
        <f t="shared" si="151"/>
        <v/>
      </c>
      <c r="F1369" s="193" t="str">
        <f t="shared" si="148"/>
        <v/>
      </c>
      <c r="G1369" s="194" t="str">
        <f t="shared" si="149"/>
        <v/>
      </c>
    </row>
    <row r="1370" spans="2:7" x14ac:dyDescent="0.4">
      <c r="B1370" s="64">
        <v>64</v>
      </c>
      <c r="C1370" s="171" t="str">
        <f t="shared" si="150"/>
        <v>64</v>
      </c>
      <c r="D1370" s="192" t="str">
        <f>IFERROR(VLOOKUP(C1370,'2 出納簿(入力用)'!$C$5:$L$304,7,FALSE),"")</f>
        <v/>
      </c>
      <c r="E1370" s="192" t="str">
        <f t="shared" si="151"/>
        <v/>
      </c>
      <c r="F1370" s="193" t="str">
        <f t="shared" si="148"/>
        <v/>
      </c>
      <c r="G1370" s="194" t="str">
        <f t="shared" si="149"/>
        <v/>
      </c>
    </row>
    <row r="1371" spans="2:7" x14ac:dyDescent="0.4">
      <c r="B1371" s="64">
        <v>65</v>
      </c>
      <c r="C1371" s="171" t="str">
        <f t="shared" ref="C1371:C1402" si="152">CONCATENATE(B1371,$T$4)</f>
        <v>65</v>
      </c>
      <c r="D1371" s="192" t="str">
        <f>IFERROR(VLOOKUP(C1371,'2 出納簿(入力用)'!$C$5:$L$304,7,FALSE),"")</f>
        <v/>
      </c>
      <c r="E1371" s="192" t="str">
        <f t="shared" si="151"/>
        <v/>
      </c>
      <c r="F1371" s="193" t="str">
        <f t="shared" si="148"/>
        <v/>
      </c>
      <c r="G1371" s="194" t="str">
        <f t="shared" si="149"/>
        <v/>
      </c>
    </row>
    <row r="1372" spans="2:7" x14ac:dyDescent="0.4">
      <c r="B1372" s="64">
        <v>66</v>
      </c>
      <c r="C1372" s="171" t="str">
        <f t="shared" si="152"/>
        <v>66</v>
      </c>
      <c r="D1372" s="192" t="str">
        <f>IFERROR(VLOOKUP(C1372,'2 出納簿(入力用)'!$C$5:$L$304,7,FALSE),"")</f>
        <v/>
      </c>
      <c r="E1372" s="192" t="str">
        <f t="shared" ref="E1372:E1403" si="153">IFERROR(E1371+D1372,"")</f>
        <v/>
      </c>
      <c r="F1372" s="193" t="str">
        <f t="shared" ref="F1372:F1406" si="154">IFERROR(IF(E1372/$T$5&gt;1,"×",IF(E1372/$T$5&gt;=0.8,"△","")),"")</f>
        <v/>
      </c>
      <c r="G1372" s="194" t="str">
        <f t="shared" ref="G1372:G1406" si="155">IFERROR(IF(E1372/$T$5&gt;1,$T$4&amp;"が予算額を超えました",IF(E1372/$T$5&gt;=0.8,$T$4&amp;"の執行率が8割を超えました","")),"")</f>
        <v/>
      </c>
    </row>
    <row r="1373" spans="2:7" x14ac:dyDescent="0.4">
      <c r="B1373" s="64">
        <v>67</v>
      </c>
      <c r="C1373" s="171" t="str">
        <f t="shared" si="152"/>
        <v>67</v>
      </c>
      <c r="D1373" s="192" t="str">
        <f>IFERROR(VLOOKUP(C1373,'2 出納簿(入力用)'!$C$5:$L$304,7,FALSE),"")</f>
        <v/>
      </c>
      <c r="E1373" s="192" t="str">
        <f t="shared" si="153"/>
        <v/>
      </c>
      <c r="F1373" s="193" t="str">
        <f t="shared" si="154"/>
        <v/>
      </c>
      <c r="G1373" s="194" t="str">
        <f t="shared" si="155"/>
        <v/>
      </c>
    </row>
    <row r="1374" spans="2:7" x14ac:dyDescent="0.4">
      <c r="B1374" s="64">
        <v>68</v>
      </c>
      <c r="C1374" s="171" t="str">
        <f t="shared" si="152"/>
        <v>68</v>
      </c>
      <c r="D1374" s="192" t="str">
        <f>IFERROR(VLOOKUP(C1374,'2 出納簿(入力用)'!$C$5:$L$304,7,FALSE),"")</f>
        <v/>
      </c>
      <c r="E1374" s="192" t="str">
        <f t="shared" si="153"/>
        <v/>
      </c>
      <c r="F1374" s="193" t="str">
        <f t="shared" si="154"/>
        <v/>
      </c>
      <c r="G1374" s="194" t="str">
        <f t="shared" si="155"/>
        <v/>
      </c>
    </row>
    <row r="1375" spans="2:7" x14ac:dyDescent="0.4">
      <c r="B1375" s="64">
        <v>69</v>
      </c>
      <c r="C1375" s="171" t="str">
        <f t="shared" si="152"/>
        <v>69</v>
      </c>
      <c r="D1375" s="192" t="str">
        <f>IFERROR(VLOOKUP(C1375,'2 出納簿(入力用)'!$C$5:$L$304,7,FALSE),"")</f>
        <v/>
      </c>
      <c r="E1375" s="192" t="str">
        <f t="shared" si="153"/>
        <v/>
      </c>
      <c r="F1375" s="193" t="str">
        <f t="shared" si="154"/>
        <v/>
      </c>
      <c r="G1375" s="194" t="str">
        <f t="shared" si="155"/>
        <v/>
      </c>
    </row>
    <row r="1376" spans="2:7" x14ac:dyDescent="0.4">
      <c r="B1376" s="64">
        <v>70</v>
      </c>
      <c r="C1376" s="171" t="str">
        <f t="shared" si="152"/>
        <v>70</v>
      </c>
      <c r="D1376" s="192" t="str">
        <f>IFERROR(VLOOKUP(C1376,'2 出納簿(入力用)'!$C$5:$L$304,7,FALSE),"")</f>
        <v/>
      </c>
      <c r="E1376" s="192" t="str">
        <f t="shared" si="153"/>
        <v/>
      </c>
      <c r="F1376" s="193" t="str">
        <f t="shared" si="154"/>
        <v/>
      </c>
      <c r="G1376" s="194" t="str">
        <f t="shared" si="155"/>
        <v/>
      </c>
    </row>
    <row r="1377" spans="2:7" x14ac:dyDescent="0.4">
      <c r="B1377" s="64">
        <v>71</v>
      </c>
      <c r="C1377" s="171" t="str">
        <f t="shared" si="152"/>
        <v>71</v>
      </c>
      <c r="D1377" s="192" t="str">
        <f>IFERROR(VLOOKUP(C1377,'2 出納簿(入力用)'!$C$5:$L$304,7,FALSE),"")</f>
        <v/>
      </c>
      <c r="E1377" s="192" t="str">
        <f t="shared" si="153"/>
        <v/>
      </c>
      <c r="F1377" s="193" t="str">
        <f t="shared" si="154"/>
        <v/>
      </c>
      <c r="G1377" s="194" t="str">
        <f t="shared" si="155"/>
        <v/>
      </c>
    </row>
    <row r="1378" spans="2:7" x14ac:dyDescent="0.4">
      <c r="B1378" s="64">
        <v>72</v>
      </c>
      <c r="C1378" s="171" t="str">
        <f t="shared" si="152"/>
        <v>72</v>
      </c>
      <c r="D1378" s="192" t="str">
        <f>IFERROR(VLOOKUP(C1378,'2 出納簿(入力用)'!$C$5:$L$304,7,FALSE),"")</f>
        <v/>
      </c>
      <c r="E1378" s="192" t="str">
        <f t="shared" si="153"/>
        <v/>
      </c>
      <c r="F1378" s="193" t="str">
        <f t="shared" si="154"/>
        <v/>
      </c>
      <c r="G1378" s="194" t="str">
        <f t="shared" si="155"/>
        <v/>
      </c>
    </row>
    <row r="1379" spans="2:7" x14ac:dyDescent="0.4">
      <c r="B1379" s="64">
        <v>73</v>
      </c>
      <c r="C1379" s="171" t="str">
        <f t="shared" si="152"/>
        <v>73</v>
      </c>
      <c r="D1379" s="192" t="str">
        <f>IFERROR(VLOOKUP(C1379,'2 出納簿(入力用)'!$C$5:$L$304,7,FALSE),"")</f>
        <v/>
      </c>
      <c r="E1379" s="192" t="str">
        <f t="shared" si="153"/>
        <v/>
      </c>
      <c r="F1379" s="193" t="str">
        <f t="shared" si="154"/>
        <v/>
      </c>
      <c r="G1379" s="194" t="str">
        <f t="shared" si="155"/>
        <v/>
      </c>
    </row>
    <row r="1380" spans="2:7" x14ac:dyDescent="0.4">
      <c r="B1380" s="64">
        <v>74</v>
      </c>
      <c r="C1380" s="171" t="str">
        <f t="shared" si="152"/>
        <v>74</v>
      </c>
      <c r="D1380" s="192" t="str">
        <f>IFERROR(VLOOKUP(C1380,'2 出納簿(入力用)'!$C$5:$L$304,7,FALSE),"")</f>
        <v/>
      </c>
      <c r="E1380" s="192" t="str">
        <f t="shared" si="153"/>
        <v/>
      </c>
      <c r="F1380" s="193" t="str">
        <f t="shared" si="154"/>
        <v/>
      </c>
      <c r="G1380" s="194" t="str">
        <f t="shared" si="155"/>
        <v/>
      </c>
    </row>
    <row r="1381" spans="2:7" x14ac:dyDescent="0.4">
      <c r="B1381" s="64">
        <v>75</v>
      </c>
      <c r="C1381" s="171" t="str">
        <f t="shared" si="152"/>
        <v>75</v>
      </c>
      <c r="D1381" s="192" t="str">
        <f>IFERROR(VLOOKUP(C1381,'2 出納簿(入力用)'!$C$5:$L$304,7,FALSE),"")</f>
        <v/>
      </c>
      <c r="E1381" s="192" t="str">
        <f t="shared" si="153"/>
        <v/>
      </c>
      <c r="F1381" s="193" t="str">
        <f t="shared" si="154"/>
        <v/>
      </c>
      <c r="G1381" s="194" t="str">
        <f t="shared" si="155"/>
        <v/>
      </c>
    </row>
    <row r="1382" spans="2:7" x14ac:dyDescent="0.4">
      <c r="B1382" s="64">
        <v>76</v>
      </c>
      <c r="C1382" s="171" t="str">
        <f t="shared" si="152"/>
        <v>76</v>
      </c>
      <c r="D1382" s="192" t="str">
        <f>IFERROR(VLOOKUP(C1382,'2 出納簿(入力用)'!$C$5:$L$304,7,FALSE),"")</f>
        <v/>
      </c>
      <c r="E1382" s="192" t="str">
        <f t="shared" si="153"/>
        <v/>
      </c>
      <c r="F1382" s="193" t="str">
        <f t="shared" si="154"/>
        <v/>
      </c>
      <c r="G1382" s="194" t="str">
        <f t="shared" si="155"/>
        <v/>
      </c>
    </row>
    <row r="1383" spans="2:7" x14ac:dyDescent="0.4">
      <c r="B1383" s="64">
        <v>77</v>
      </c>
      <c r="C1383" s="171" t="str">
        <f t="shared" si="152"/>
        <v>77</v>
      </c>
      <c r="D1383" s="192" t="str">
        <f>IFERROR(VLOOKUP(C1383,'2 出納簿(入力用)'!$C$5:$L$304,7,FALSE),"")</f>
        <v/>
      </c>
      <c r="E1383" s="192" t="str">
        <f t="shared" si="153"/>
        <v/>
      </c>
      <c r="F1383" s="193" t="str">
        <f t="shared" si="154"/>
        <v/>
      </c>
      <c r="G1383" s="194" t="str">
        <f t="shared" si="155"/>
        <v/>
      </c>
    </row>
    <row r="1384" spans="2:7" x14ac:dyDescent="0.4">
      <c r="B1384" s="64">
        <v>78</v>
      </c>
      <c r="C1384" s="171" t="str">
        <f t="shared" si="152"/>
        <v>78</v>
      </c>
      <c r="D1384" s="192" t="str">
        <f>IFERROR(VLOOKUP(C1384,'2 出納簿(入力用)'!$C$5:$L$304,7,FALSE),"")</f>
        <v/>
      </c>
      <c r="E1384" s="192" t="str">
        <f t="shared" si="153"/>
        <v/>
      </c>
      <c r="F1384" s="193" t="str">
        <f t="shared" si="154"/>
        <v/>
      </c>
      <c r="G1384" s="194" t="str">
        <f t="shared" si="155"/>
        <v/>
      </c>
    </row>
    <row r="1385" spans="2:7" x14ac:dyDescent="0.4">
      <c r="B1385" s="64">
        <v>79</v>
      </c>
      <c r="C1385" s="171" t="str">
        <f t="shared" si="152"/>
        <v>79</v>
      </c>
      <c r="D1385" s="192" t="str">
        <f>IFERROR(VLOOKUP(C1385,'2 出納簿(入力用)'!$C$5:$L$304,7,FALSE),"")</f>
        <v/>
      </c>
      <c r="E1385" s="192" t="str">
        <f t="shared" si="153"/>
        <v/>
      </c>
      <c r="F1385" s="193" t="str">
        <f t="shared" si="154"/>
        <v/>
      </c>
      <c r="G1385" s="194" t="str">
        <f t="shared" si="155"/>
        <v/>
      </c>
    </row>
    <row r="1386" spans="2:7" x14ac:dyDescent="0.4">
      <c r="B1386" s="64">
        <v>80</v>
      </c>
      <c r="C1386" s="171" t="str">
        <f t="shared" si="152"/>
        <v>80</v>
      </c>
      <c r="D1386" s="192" t="str">
        <f>IFERROR(VLOOKUP(C1386,'2 出納簿(入力用)'!$C$5:$L$304,7,FALSE),"")</f>
        <v/>
      </c>
      <c r="E1386" s="192" t="str">
        <f t="shared" si="153"/>
        <v/>
      </c>
      <c r="F1386" s="193" t="str">
        <f t="shared" si="154"/>
        <v/>
      </c>
      <c r="G1386" s="194" t="str">
        <f t="shared" si="155"/>
        <v/>
      </c>
    </row>
    <row r="1387" spans="2:7" x14ac:dyDescent="0.4">
      <c r="B1387" s="64">
        <v>81</v>
      </c>
      <c r="C1387" s="171" t="str">
        <f t="shared" si="152"/>
        <v>81</v>
      </c>
      <c r="D1387" s="192" t="str">
        <f>IFERROR(VLOOKUP(C1387,'2 出納簿(入力用)'!$C$5:$L$304,7,FALSE),"")</f>
        <v/>
      </c>
      <c r="E1387" s="192" t="str">
        <f t="shared" si="153"/>
        <v/>
      </c>
      <c r="F1387" s="193" t="str">
        <f t="shared" si="154"/>
        <v/>
      </c>
      <c r="G1387" s="194" t="str">
        <f t="shared" si="155"/>
        <v/>
      </c>
    </row>
    <row r="1388" spans="2:7" x14ac:dyDescent="0.4">
      <c r="B1388" s="64">
        <v>82</v>
      </c>
      <c r="C1388" s="171" t="str">
        <f t="shared" si="152"/>
        <v>82</v>
      </c>
      <c r="D1388" s="192" t="str">
        <f>IFERROR(VLOOKUP(C1388,'2 出納簿(入力用)'!$C$5:$L$304,7,FALSE),"")</f>
        <v/>
      </c>
      <c r="E1388" s="192" t="str">
        <f t="shared" si="153"/>
        <v/>
      </c>
      <c r="F1388" s="193" t="str">
        <f t="shared" si="154"/>
        <v/>
      </c>
      <c r="G1388" s="194" t="str">
        <f t="shared" si="155"/>
        <v/>
      </c>
    </row>
    <row r="1389" spans="2:7" x14ac:dyDescent="0.4">
      <c r="B1389" s="64">
        <v>83</v>
      </c>
      <c r="C1389" s="171" t="str">
        <f t="shared" si="152"/>
        <v>83</v>
      </c>
      <c r="D1389" s="192" t="str">
        <f>IFERROR(VLOOKUP(C1389,'2 出納簿(入力用)'!$C$5:$L$304,7,FALSE),"")</f>
        <v/>
      </c>
      <c r="E1389" s="192" t="str">
        <f t="shared" si="153"/>
        <v/>
      </c>
      <c r="F1389" s="193" t="str">
        <f t="shared" si="154"/>
        <v/>
      </c>
      <c r="G1389" s="194" t="str">
        <f t="shared" si="155"/>
        <v/>
      </c>
    </row>
    <row r="1390" spans="2:7" x14ac:dyDescent="0.4">
      <c r="B1390" s="64">
        <v>84</v>
      </c>
      <c r="C1390" s="171" t="str">
        <f t="shared" si="152"/>
        <v>84</v>
      </c>
      <c r="D1390" s="192" t="str">
        <f>IFERROR(VLOOKUP(C1390,'2 出納簿(入力用)'!$C$5:$L$304,7,FALSE),"")</f>
        <v/>
      </c>
      <c r="E1390" s="192" t="str">
        <f t="shared" si="153"/>
        <v/>
      </c>
      <c r="F1390" s="193" t="str">
        <f t="shared" si="154"/>
        <v/>
      </c>
      <c r="G1390" s="194" t="str">
        <f t="shared" si="155"/>
        <v/>
      </c>
    </row>
    <row r="1391" spans="2:7" x14ac:dyDescent="0.4">
      <c r="B1391" s="64">
        <v>85</v>
      </c>
      <c r="C1391" s="171" t="str">
        <f t="shared" si="152"/>
        <v>85</v>
      </c>
      <c r="D1391" s="192" t="str">
        <f>IFERROR(VLOOKUP(C1391,'2 出納簿(入力用)'!$C$5:$L$304,7,FALSE),"")</f>
        <v/>
      </c>
      <c r="E1391" s="192" t="str">
        <f t="shared" si="153"/>
        <v/>
      </c>
      <c r="F1391" s="193" t="str">
        <f t="shared" si="154"/>
        <v/>
      </c>
      <c r="G1391" s="194" t="str">
        <f t="shared" si="155"/>
        <v/>
      </c>
    </row>
    <row r="1392" spans="2:7" x14ac:dyDescent="0.4">
      <c r="B1392" s="64">
        <v>86</v>
      </c>
      <c r="C1392" s="171" t="str">
        <f t="shared" si="152"/>
        <v>86</v>
      </c>
      <c r="D1392" s="192" t="str">
        <f>IFERROR(VLOOKUP(C1392,'2 出納簿(入力用)'!$C$5:$L$304,7,FALSE),"")</f>
        <v/>
      </c>
      <c r="E1392" s="192" t="str">
        <f t="shared" si="153"/>
        <v/>
      </c>
      <c r="F1392" s="193" t="str">
        <f t="shared" si="154"/>
        <v/>
      </c>
      <c r="G1392" s="194" t="str">
        <f t="shared" si="155"/>
        <v/>
      </c>
    </row>
    <row r="1393" spans="2:7" x14ac:dyDescent="0.4">
      <c r="B1393" s="64">
        <v>87</v>
      </c>
      <c r="C1393" s="171" t="str">
        <f t="shared" si="152"/>
        <v>87</v>
      </c>
      <c r="D1393" s="192" t="str">
        <f>IFERROR(VLOOKUP(C1393,'2 出納簿(入力用)'!$C$5:$L$304,7,FALSE),"")</f>
        <v/>
      </c>
      <c r="E1393" s="192" t="str">
        <f t="shared" si="153"/>
        <v/>
      </c>
      <c r="F1393" s="193" t="str">
        <f t="shared" si="154"/>
        <v/>
      </c>
      <c r="G1393" s="194" t="str">
        <f t="shared" si="155"/>
        <v/>
      </c>
    </row>
    <row r="1394" spans="2:7" x14ac:dyDescent="0.4">
      <c r="B1394" s="64">
        <v>88</v>
      </c>
      <c r="C1394" s="171" t="str">
        <f t="shared" si="152"/>
        <v>88</v>
      </c>
      <c r="D1394" s="192" t="str">
        <f>IFERROR(VLOOKUP(C1394,'2 出納簿(入力用)'!$C$5:$L$304,7,FALSE),"")</f>
        <v/>
      </c>
      <c r="E1394" s="192" t="str">
        <f t="shared" si="153"/>
        <v/>
      </c>
      <c r="F1394" s="193" t="str">
        <f t="shared" si="154"/>
        <v/>
      </c>
      <c r="G1394" s="194" t="str">
        <f t="shared" si="155"/>
        <v/>
      </c>
    </row>
    <row r="1395" spans="2:7" x14ac:dyDescent="0.4">
      <c r="B1395" s="64">
        <v>89</v>
      </c>
      <c r="C1395" s="171" t="str">
        <f t="shared" si="152"/>
        <v>89</v>
      </c>
      <c r="D1395" s="192" t="str">
        <f>IFERROR(VLOOKUP(C1395,'2 出納簿(入力用)'!$C$5:$L$304,7,FALSE),"")</f>
        <v/>
      </c>
      <c r="E1395" s="192" t="str">
        <f t="shared" si="153"/>
        <v/>
      </c>
      <c r="F1395" s="193" t="str">
        <f t="shared" si="154"/>
        <v/>
      </c>
      <c r="G1395" s="194" t="str">
        <f t="shared" si="155"/>
        <v/>
      </c>
    </row>
    <row r="1396" spans="2:7" x14ac:dyDescent="0.4">
      <c r="B1396" s="64">
        <v>90</v>
      </c>
      <c r="C1396" s="171" t="str">
        <f t="shared" si="152"/>
        <v>90</v>
      </c>
      <c r="D1396" s="192" t="str">
        <f>IFERROR(VLOOKUP(C1396,'2 出納簿(入力用)'!$C$5:$L$304,7,FALSE),"")</f>
        <v/>
      </c>
      <c r="E1396" s="192" t="str">
        <f t="shared" si="153"/>
        <v/>
      </c>
      <c r="F1396" s="193" t="str">
        <f t="shared" si="154"/>
        <v/>
      </c>
      <c r="G1396" s="194" t="str">
        <f t="shared" si="155"/>
        <v/>
      </c>
    </row>
    <row r="1397" spans="2:7" x14ac:dyDescent="0.4">
      <c r="B1397" s="64">
        <v>91</v>
      </c>
      <c r="C1397" s="171" t="str">
        <f t="shared" si="152"/>
        <v>91</v>
      </c>
      <c r="D1397" s="192" t="str">
        <f>IFERROR(VLOOKUP(C1397,'2 出納簿(入力用)'!$C$5:$L$304,7,FALSE),"")</f>
        <v/>
      </c>
      <c r="E1397" s="192" t="str">
        <f t="shared" si="153"/>
        <v/>
      </c>
      <c r="F1397" s="193" t="str">
        <f t="shared" si="154"/>
        <v/>
      </c>
      <c r="G1397" s="194" t="str">
        <f t="shared" si="155"/>
        <v/>
      </c>
    </row>
    <row r="1398" spans="2:7" x14ac:dyDescent="0.4">
      <c r="B1398" s="64">
        <v>92</v>
      </c>
      <c r="C1398" s="171" t="str">
        <f t="shared" si="152"/>
        <v>92</v>
      </c>
      <c r="D1398" s="192" t="str">
        <f>IFERROR(VLOOKUP(C1398,'2 出納簿(入力用)'!$C$5:$L$304,7,FALSE),"")</f>
        <v/>
      </c>
      <c r="E1398" s="192" t="str">
        <f t="shared" si="153"/>
        <v/>
      </c>
      <c r="F1398" s="193" t="str">
        <f t="shared" si="154"/>
        <v/>
      </c>
      <c r="G1398" s="194" t="str">
        <f t="shared" si="155"/>
        <v/>
      </c>
    </row>
    <row r="1399" spans="2:7" x14ac:dyDescent="0.4">
      <c r="B1399" s="64">
        <v>93</v>
      </c>
      <c r="C1399" s="171" t="str">
        <f t="shared" si="152"/>
        <v>93</v>
      </c>
      <c r="D1399" s="192" t="str">
        <f>IFERROR(VLOOKUP(C1399,'2 出納簿(入力用)'!$C$5:$L$304,7,FALSE),"")</f>
        <v/>
      </c>
      <c r="E1399" s="192" t="str">
        <f t="shared" si="153"/>
        <v/>
      </c>
      <c r="F1399" s="193" t="str">
        <f t="shared" si="154"/>
        <v/>
      </c>
      <c r="G1399" s="194" t="str">
        <f t="shared" si="155"/>
        <v/>
      </c>
    </row>
    <row r="1400" spans="2:7" x14ac:dyDescent="0.4">
      <c r="B1400" s="64">
        <v>94</v>
      </c>
      <c r="C1400" s="171" t="str">
        <f t="shared" si="152"/>
        <v>94</v>
      </c>
      <c r="D1400" s="192" t="str">
        <f>IFERROR(VLOOKUP(C1400,'2 出納簿(入力用)'!$C$5:$L$304,7,FALSE),"")</f>
        <v/>
      </c>
      <c r="E1400" s="192" t="str">
        <f t="shared" si="153"/>
        <v/>
      </c>
      <c r="F1400" s="193" t="str">
        <f t="shared" si="154"/>
        <v/>
      </c>
      <c r="G1400" s="194" t="str">
        <f t="shared" si="155"/>
        <v/>
      </c>
    </row>
    <row r="1401" spans="2:7" x14ac:dyDescent="0.4">
      <c r="B1401" s="64">
        <v>95</v>
      </c>
      <c r="C1401" s="171" t="str">
        <f t="shared" si="152"/>
        <v>95</v>
      </c>
      <c r="D1401" s="192" t="str">
        <f>IFERROR(VLOOKUP(C1401,'2 出納簿(入力用)'!$C$5:$L$304,7,FALSE),"")</f>
        <v/>
      </c>
      <c r="E1401" s="192" t="str">
        <f t="shared" si="153"/>
        <v/>
      </c>
      <c r="F1401" s="193" t="str">
        <f t="shared" si="154"/>
        <v/>
      </c>
      <c r="G1401" s="194" t="str">
        <f t="shared" si="155"/>
        <v/>
      </c>
    </row>
    <row r="1402" spans="2:7" x14ac:dyDescent="0.4">
      <c r="B1402" s="64">
        <v>96</v>
      </c>
      <c r="C1402" s="171" t="str">
        <f t="shared" si="152"/>
        <v>96</v>
      </c>
      <c r="D1402" s="192" t="str">
        <f>IFERROR(VLOOKUP(C1402,'2 出納簿(入力用)'!$C$5:$L$304,7,FALSE),"")</f>
        <v/>
      </c>
      <c r="E1402" s="192" t="str">
        <f t="shared" si="153"/>
        <v/>
      </c>
      <c r="F1402" s="193" t="str">
        <f t="shared" si="154"/>
        <v/>
      </c>
      <c r="G1402" s="194" t="str">
        <f t="shared" si="155"/>
        <v/>
      </c>
    </row>
    <row r="1403" spans="2:7" x14ac:dyDescent="0.4">
      <c r="B1403" s="64">
        <v>97</v>
      </c>
      <c r="C1403" s="171" t="str">
        <f t="shared" ref="C1403:C1406" si="156">CONCATENATE(B1403,$T$4)</f>
        <v>97</v>
      </c>
      <c r="D1403" s="192" t="str">
        <f>IFERROR(VLOOKUP(C1403,'2 出納簿(入力用)'!$C$5:$L$304,7,FALSE),"")</f>
        <v/>
      </c>
      <c r="E1403" s="192" t="str">
        <f t="shared" si="153"/>
        <v/>
      </c>
      <c r="F1403" s="193" t="str">
        <f t="shared" si="154"/>
        <v/>
      </c>
      <c r="G1403" s="194" t="str">
        <f t="shared" si="155"/>
        <v/>
      </c>
    </row>
    <row r="1404" spans="2:7" x14ac:dyDescent="0.4">
      <c r="B1404" s="64">
        <v>98</v>
      </c>
      <c r="C1404" s="171" t="str">
        <f t="shared" si="156"/>
        <v>98</v>
      </c>
      <c r="D1404" s="192" t="str">
        <f>IFERROR(VLOOKUP(C1404,'2 出納簿(入力用)'!$C$5:$L$304,7,FALSE),"")</f>
        <v/>
      </c>
      <c r="E1404" s="192" t="str">
        <f t="shared" ref="E1404:E1406" si="157">IFERROR(E1403+D1404,"")</f>
        <v/>
      </c>
      <c r="F1404" s="193" t="str">
        <f t="shared" si="154"/>
        <v/>
      </c>
      <c r="G1404" s="194" t="str">
        <f t="shared" si="155"/>
        <v/>
      </c>
    </row>
    <row r="1405" spans="2:7" x14ac:dyDescent="0.4">
      <c r="B1405" s="64">
        <v>99</v>
      </c>
      <c r="C1405" s="171" t="str">
        <f t="shared" si="156"/>
        <v>99</v>
      </c>
      <c r="D1405" s="192" t="str">
        <f>IFERROR(VLOOKUP(C1405,'2 出納簿(入力用)'!$C$5:$L$304,7,FALSE),"")</f>
        <v/>
      </c>
      <c r="E1405" s="192" t="str">
        <f t="shared" si="157"/>
        <v/>
      </c>
      <c r="F1405" s="193" t="str">
        <f t="shared" si="154"/>
        <v/>
      </c>
      <c r="G1405" s="194" t="str">
        <f t="shared" si="155"/>
        <v/>
      </c>
    </row>
    <row r="1406" spans="2:7" ht="15" thickBot="1" x14ac:dyDescent="0.45">
      <c r="B1406" s="65">
        <v>100</v>
      </c>
      <c r="C1406" s="172" t="str">
        <f t="shared" si="156"/>
        <v>100</v>
      </c>
      <c r="D1406" s="195" t="str">
        <f>IFERROR(VLOOKUP(C1406,'2 出納簿(入力用)'!$C$5:$L$304,7,FALSE),"")</f>
        <v/>
      </c>
      <c r="E1406" s="195" t="str">
        <f t="shared" si="157"/>
        <v/>
      </c>
      <c r="F1406" s="196" t="str">
        <f t="shared" si="154"/>
        <v/>
      </c>
      <c r="G1406" s="197" t="str">
        <f t="shared" si="155"/>
        <v/>
      </c>
    </row>
    <row r="1407" spans="2:7" ht="15" thickTop="1" x14ac:dyDescent="0.4">
      <c r="B1407" s="61">
        <v>1</v>
      </c>
      <c r="C1407" s="165" t="str">
        <f t="shared" ref="C1407:C1438" si="158">CONCATENATE(B1407,$U$4)</f>
        <v>1</v>
      </c>
      <c r="D1407" s="166" t="str">
        <f>IFERROR(VLOOKUP(C1407,'2 出納簿(入力用)'!$C$5:$L$304,7,FALSE),"")</f>
        <v/>
      </c>
      <c r="E1407" s="166" t="str">
        <f>D1407</f>
        <v/>
      </c>
      <c r="F1407" s="201" t="str">
        <f>IFERROR(IF(E1407/$U$5&gt;1,"×",IF(E1407/$U$5&gt;=0.8,"△","")),"")</f>
        <v/>
      </c>
      <c r="G1407" s="202" t="str">
        <f>IFERROR(IF(E1407/$U$5&gt;1,$U$4&amp;"が予算額を超えました",IF(E1407/$U$5&gt;=0.8,$U$4&amp;"の執行率が8割を超えました","")),"")</f>
        <v/>
      </c>
    </row>
    <row r="1408" spans="2:7" x14ac:dyDescent="0.4">
      <c r="B1408" s="10">
        <v>2</v>
      </c>
      <c r="C1408" s="134" t="str">
        <f t="shared" si="158"/>
        <v>2</v>
      </c>
      <c r="D1408" s="185" t="str">
        <f>IFERROR(VLOOKUP(C1408,'2 出納簿(入力用)'!$C$5:$L$304,7,FALSE),"")</f>
        <v/>
      </c>
      <c r="E1408" s="185" t="str">
        <f t="shared" ref="E1408:E1439" si="159">IFERROR(E1407+D1408,"")</f>
        <v/>
      </c>
      <c r="F1408" s="201" t="str">
        <f t="shared" ref="F1408:F1471" si="160">IFERROR(IF(E1408/$U$5&gt;1,"×",IF(E1408/$U$5&gt;=0.8,"△","")),"")</f>
        <v/>
      </c>
      <c r="G1408" s="202" t="str">
        <f t="shared" ref="G1408:G1471" si="161">IFERROR(IF(E1408/$U$5&gt;1,$U$4&amp;"が予算額を超えました",IF(E1408/$U$5&gt;=0.8,$U$4&amp;"の執行率が8割を超えました","")),"")</f>
        <v/>
      </c>
    </row>
    <row r="1409" spans="2:7" x14ac:dyDescent="0.4">
      <c r="B1409" s="10">
        <v>3</v>
      </c>
      <c r="C1409" s="134" t="str">
        <f t="shared" si="158"/>
        <v>3</v>
      </c>
      <c r="D1409" s="185" t="str">
        <f>IFERROR(VLOOKUP(C1409,'2 出納簿(入力用)'!$C$5:$L$304,7,FALSE),"")</f>
        <v/>
      </c>
      <c r="E1409" s="185" t="str">
        <f t="shared" si="159"/>
        <v/>
      </c>
      <c r="F1409" s="201" t="str">
        <f t="shared" si="160"/>
        <v/>
      </c>
      <c r="G1409" s="202" t="str">
        <f t="shared" si="161"/>
        <v/>
      </c>
    </row>
    <row r="1410" spans="2:7" x14ac:dyDescent="0.4">
      <c r="B1410" s="10">
        <v>4</v>
      </c>
      <c r="C1410" s="134" t="str">
        <f t="shared" si="158"/>
        <v>4</v>
      </c>
      <c r="D1410" s="185" t="str">
        <f>IFERROR(VLOOKUP(C1410,'2 出納簿(入力用)'!$C$5:$L$304,7,FALSE),"")</f>
        <v/>
      </c>
      <c r="E1410" s="185" t="str">
        <f t="shared" si="159"/>
        <v/>
      </c>
      <c r="F1410" s="201" t="str">
        <f t="shared" si="160"/>
        <v/>
      </c>
      <c r="G1410" s="202" t="str">
        <f t="shared" si="161"/>
        <v/>
      </c>
    </row>
    <row r="1411" spans="2:7" x14ac:dyDescent="0.4">
      <c r="B1411" s="10">
        <v>5</v>
      </c>
      <c r="C1411" s="134" t="str">
        <f t="shared" si="158"/>
        <v>5</v>
      </c>
      <c r="D1411" s="185" t="str">
        <f>IFERROR(VLOOKUP(C1411,'2 出納簿(入力用)'!$C$5:$L$304,7,FALSE),"")</f>
        <v/>
      </c>
      <c r="E1411" s="185" t="str">
        <f t="shared" si="159"/>
        <v/>
      </c>
      <c r="F1411" s="201" t="str">
        <f t="shared" si="160"/>
        <v/>
      </c>
      <c r="G1411" s="202" t="str">
        <f t="shared" si="161"/>
        <v/>
      </c>
    </row>
    <row r="1412" spans="2:7" x14ac:dyDescent="0.4">
      <c r="B1412" s="10">
        <v>6</v>
      </c>
      <c r="C1412" s="134" t="str">
        <f t="shared" si="158"/>
        <v>6</v>
      </c>
      <c r="D1412" s="185" t="str">
        <f>IFERROR(VLOOKUP(C1412,'2 出納簿(入力用)'!$C$5:$L$304,7,FALSE),"")</f>
        <v/>
      </c>
      <c r="E1412" s="185" t="str">
        <f t="shared" si="159"/>
        <v/>
      </c>
      <c r="F1412" s="201" t="str">
        <f t="shared" si="160"/>
        <v/>
      </c>
      <c r="G1412" s="202" t="str">
        <f t="shared" si="161"/>
        <v/>
      </c>
    </row>
    <row r="1413" spans="2:7" x14ac:dyDescent="0.4">
      <c r="B1413" s="10">
        <v>7</v>
      </c>
      <c r="C1413" s="134" t="str">
        <f t="shared" si="158"/>
        <v>7</v>
      </c>
      <c r="D1413" s="185" t="str">
        <f>IFERROR(VLOOKUP(C1413,'2 出納簿(入力用)'!$C$5:$L$304,7,FALSE),"")</f>
        <v/>
      </c>
      <c r="E1413" s="185" t="str">
        <f t="shared" si="159"/>
        <v/>
      </c>
      <c r="F1413" s="201" t="str">
        <f t="shared" si="160"/>
        <v/>
      </c>
      <c r="G1413" s="202" t="str">
        <f t="shared" si="161"/>
        <v/>
      </c>
    </row>
    <row r="1414" spans="2:7" x14ac:dyDescent="0.4">
      <c r="B1414" s="10">
        <v>8</v>
      </c>
      <c r="C1414" s="134" t="str">
        <f t="shared" si="158"/>
        <v>8</v>
      </c>
      <c r="D1414" s="185" t="str">
        <f>IFERROR(VLOOKUP(C1414,'2 出納簿(入力用)'!$C$5:$L$304,7,FALSE),"")</f>
        <v/>
      </c>
      <c r="E1414" s="185" t="str">
        <f t="shared" si="159"/>
        <v/>
      </c>
      <c r="F1414" s="201" t="str">
        <f t="shared" si="160"/>
        <v/>
      </c>
      <c r="G1414" s="202" t="str">
        <f t="shared" si="161"/>
        <v/>
      </c>
    </row>
    <row r="1415" spans="2:7" x14ac:dyDescent="0.4">
      <c r="B1415" s="10">
        <v>9</v>
      </c>
      <c r="C1415" s="134" t="str">
        <f t="shared" si="158"/>
        <v>9</v>
      </c>
      <c r="D1415" s="185" t="str">
        <f>IFERROR(VLOOKUP(C1415,'2 出納簿(入力用)'!$C$5:$L$304,7,FALSE),"")</f>
        <v/>
      </c>
      <c r="E1415" s="185" t="str">
        <f t="shared" si="159"/>
        <v/>
      </c>
      <c r="F1415" s="201" t="str">
        <f t="shared" si="160"/>
        <v/>
      </c>
      <c r="G1415" s="202" t="str">
        <f t="shared" si="161"/>
        <v/>
      </c>
    </row>
    <row r="1416" spans="2:7" x14ac:dyDescent="0.4">
      <c r="B1416" s="10">
        <v>10</v>
      </c>
      <c r="C1416" s="134" t="str">
        <f t="shared" si="158"/>
        <v>10</v>
      </c>
      <c r="D1416" s="185" t="str">
        <f>IFERROR(VLOOKUP(C1416,'2 出納簿(入力用)'!$C$5:$L$304,7,FALSE),"")</f>
        <v/>
      </c>
      <c r="E1416" s="185" t="str">
        <f t="shared" si="159"/>
        <v/>
      </c>
      <c r="F1416" s="201" t="str">
        <f t="shared" si="160"/>
        <v/>
      </c>
      <c r="G1416" s="202" t="str">
        <f t="shared" si="161"/>
        <v/>
      </c>
    </row>
    <row r="1417" spans="2:7" x14ac:dyDescent="0.4">
      <c r="B1417" s="10">
        <v>11</v>
      </c>
      <c r="C1417" s="134" t="str">
        <f t="shared" si="158"/>
        <v>11</v>
      </c>
      <c r="D1417" s="185" t="str">
        <f>IFERROR(VLOOKUP(C1417,'2 出納簿(入力用)'!$C$5:$L$304,7,FALSE),"")</f>
        <v/>
      </c>
      <c r="E1417" s="185" t="str">
        <f t="shared" si="159"/>
        <v/>
      </c>
      <c r="F1417" s="201" t="str">
        <f t="shared" si="160"/>
        <v/>
      </c>
      <c r="G1417" s="202" t="str">
        <f t="shared" si="161"/>
        <v/>
      </c>
    </row>
    <row r="1418" spans="2:7" x14ac:dyDescent="0.4">
      <c r="B1418" s="10">
        <v>12</v>
      </c>
      <c r="C1418" s="134" t="str">
        <f t="shared" si="158"/>
        <v>12</v>
      </c>
      <c r="D1418" s="185" t="str">
        <f>IFERROR(VLOOKUP(C1418,'2 出納簿(入力用)'!$C$5:$L$304,7,FALSE),"")</f>
        <v/>
      </c>
      <c r="E1418" s="185" t="str">
        <f t="shared" si="159"/>
        <v/>
      </c>
      <c r="F1418" s="201" t="str">
        <f t="shared" si="160"/>
        <v/>
      </c>
      <c r="G1418" s="202" t="str">
        <f t="shared" si="161"/>
        <v/>
      </c>
    </row>
    <row r="1419" spans="2:7" x14ac:dyDescent="0.4">
      <c r="B1419" s="10">
        <v>13</v>
      </c>
      <c r="C1419" s="134" t="str">
        <f t="shared" si="158"/>
        <v>13</v>
      </c>
      <c r="D1419" s="185" t="str">
        <f>IFERROR(VLOOKUP(C1419,'2 出納簿(入力用)'!$C$5:$L$304,7,FALSE),"")</f>
        <v/>
      </c>
      <c r="E1419" s="185" t="str">
        <f t="shared" si="159"/>
        <v/>
      </c>
      <c r="F1419" s="201" t="str">
        <f t="shared" si="160"/>
        <v/>
      </c>
      <c r="G1419" s="202" t="str">
        <f t="shared" si="161"/>
        <v/>
      </c>
    </row>
    <row r="1420" spans="2:7" x14ac:dyDescent="0.4">
      <c r="B1420" s="10">
        <v>14</v>
      </c>
      <c r="C1420" s="134" t="str">
        <f t="shared" si="158"/>
        <v>14</v>
      </c>
      <c r="D1420" s="185" t="str">
        <f>IFERROR(VLOOKUP(C1420,'2 出納簿(入力用)'!$C$5:$L$304,7,FALSE),"")</f>
        <v/>
      </c>
      <c r="E1420" s="185" t="str">
        <f t="shared" si="159"/>
        <v/>
      </c>
      <c r="F1420" s="201" t="str">
        <f t="shared" si="160"/>
        <v/>
      </c>
      <c r="G1420" s="202" t="str">
        <f t="shared" si="161"/>
        <v/>
      </c>
    </row>
    <row r="1421" spans="2:7" x14ac:dyDescent="0.4">
      <c r="B1421" s="10">
        <v>15</v>
      </c>
      <c r="C1421" s="134" t="str">
        <f t="shared" si="158"/>
        <v>15</v>
      </c>
      <c r="D1421" s="185" t="str">
        <f>IFERROR(VLOOKUP(C1421,'2 出納簿(入力用)'!$C$5:$L$304,7,FALSE),"")</f>
        <v/>
      </c>
      <c r="E1421" s="185" t="str">
        <f t="shared" si="159"/>
        <v/>
      </c>
      <c r="F1421" s="201" t="str">
        <f t="shared" si="160"/>
        <v/>
      </c>
      <c r="G1421" s="202" t="str">
        <f t="shared" si="161"/>
        <v/>
      </c>
    </row>
    <row r="1422" spans="2:7" x14ac:dyDescent="0.4">
      <c r="B1422" s="10">
        <v>16</v>
      </c>
      <c r="C1422" s="134" t="str">
        <f t="shared" si="158"/>
        <v>16</v>
      </c>
      <c r="D1422" s="185" t="str">
        <f>IFERROR(VLOOKUP(C1422,'2 出納簿(入力用)'!$C$5:$L$304,7,FALSE),"")</f>
        <v/>
      </c>
      <c r="E1422" s="185" t="str">
        <f t="shared" si="159"/>
        <v/>
      </c>
      <c r="F1422" s="201" t="str">
        <f t="shared" si="160"/>
        <v/>
      </c>
      <c r="G1422" s="202" t="str">
        <f t="shared" si="161"/>
        <v/>
      </c>
    </row>
    <row r="1423" spans="2:7" x14ac:dyDescent="0.4">
      <c r="B1423" s="10">
        <v>17</v>
      </c>
      <c r="C1423" s="134" t="str">
        <f t="shared" si="158"/>
        <v>17</v>
      </c>
      <c r="D1423" s="185" t="str">
        <f>IFERROR(VLOOKUP(C1423,'2 出納簿(入力用)'!$C$5:$L$304,7,FALSE),"")</f>
        <v/>
      </c>
      <c r="E1423" s="185" t="str">
        <f t="shared" si="159"/>
        <v/>
      </c>
      <c r="F1423" s="201" t="str">
        <f t="shared" si="160"/>
        <v/>
      </c>
      <c r="G1423" s="202" t="str">
        <f t="shared" si="161"/>
        <v/>
      </c>
    </row>
    <row r="1424" spans="2:7" x14ac:dyDescent="0.4">
      <c r="B1424" s="10">
        <v>18</v>
      </c>
      <c r="C1424" s="134" t="str">
        <f t="shared" si="158"/>
        <v>18</v>
      </c>
      <c r="D1424" s="185" t="str">
        <f>IFERROR(VLOOKUP(C1424,'2 出納簿(入力用)'!$C$5:$L$304,7,FALSE),"")</f>
        <v/>
      </c>
      <c r="E1424" s="185" t="str">
        <f t="shared" si="159"/>
        <v/>
      </c>
      <c r="F1424" s="201" t="str">
        <f t="shared" si="160"/>
        <v/>
      </c>
      <c r="G1424" s="202" t="str">
        <f t="shared" si="161"/>
        <v/>
      </c>
    </row>
    <row r="1425" spans="2:7" x14ac:dyDescent="0.4">
      <c r="B1425" s="10">
        <v>19</v>
      </c>
      <c r="C1425" s="134" t="str">
        <f t="shared" si="158"/>
        <v>19</v>
      </c>
      <c r="D1425" s="185" t="str">
        <f>IFERROR(VLOOKUP(C1425,'2 出納簿(入力用)'!$C$5:$L$304,7,FALSE),"")</f>
        <v/>
      </c>
      <c r="E1425" s="185" t="str">
        <f t="shared" si="159"/>
        <v/>
      </c>
      <c r="F1425" s="201" t="str">
        <f t="shared" si="160"/>
        <v/>
      </c>
      <c r="G1425" s="202" t="str">
        <f t="shared" si="161"/>
        <v/>
      </c>
    </row>
    <row r="1426" spans="2:7" x14ac:dyDescent="0.4">
      <c r="B1426" s="10">
        <v>20</v>
      </c>
      <c r="C1426" s="134" t="str">
        <f t="shared" si="158"/>
        <v>20</v>
      </c>
      <c r="D1426" s="185" t="str">
        <f>IFERROR(VLOOKUP(C1426,'2 出納簿(入力用)'!$C$5:$L$304,7,FALSE),"")</f>
        <v/>
      </c>
      <c r="E1426" s="185" t="str">
        <f t="shared" si="159"/>
        <v/>
      </c>
      <c r="F1426" s="201" t="str">
        <f t="shared" si="160"/>
        <v/>
      </c>
      <c r="G1426" s="202" t="str">
        <f t="shared" si="161"/>
        <v/>
      </c>
    </row>
    <row r="1427" spans="2:7" x14ac:dyDescent="0.4">
      <c r="B1427" s="10">
        <v>21</v>
      </c>
      <c r="C1427" s="134" t="str">
        <f t="shared" si="158"/>
        <v>21</v>
      </c>
      <c r="D1427" s="185" t="str">
        <f>IFERROR(VLOOKUP(C1427,'2 出納簿(入力用)'!$C$5:$L$304,7,FALSE),"")</f>
        <v/>
      </c>
      <c r="E1427" s="185" t="str">
        <f t="shared" si="159"/>
        <v/>
      </c>
      <c r="F1427" s="201" t="str">
        <f t="shared" si="160"/>
        <v/>
      </c>
      <c r="G1427" s="202" t="str">
        <f t="shared" si="161"/>
        <v/>
      </c>
    </row>
    <row r="1428" spans="2:7" x14ac:dyDescent="0.4">
      <c r="B1428" s="10">
        <v>22</v>
      </c>
      <c r="C1428" s="134" t="str">
        <f t="shared" si="158"/>
        <v>22</v>
      </c>
      <c r="D1428" s="185" t="str">
        <f>IFERROR(VLOOKUP(C1428,'2 出納簿(入力用)'!$C$5:$L$304,7,FALSE),"")</f>
        <v/>
      </c>
      <c r="E1428" s="185" t="str">
        <f t="shared" si="159"/>
        <v/>
      </c>
      <c r="F1428" s="201" t="str">
        <f t="shared" si="160"/>
        <v/>
      </c>
      <c r="G1428" s="202" t="str">
        <f t="shared" si="161"/>
        <v/>
      </c>
    </row>
    <row r="1429" spans="2:7" x14ac:dyDescent="0.4">
      <c r="B1429" s="10">
        <v>23</v>
      </c>
      <c r="C1429" s="134" t="str">
        <f t="shared" si="158"/>
        <v>23</v>
      </c>
      <c r="D1429" s="185" t="str">
        <f>IFERROR(VLOOKUP(C1429,'2 出納簿(入力用)'!$C$5:$L$304,7,FALSE),"")</f>
        <v/>
      </c>
      <c r="E1429" s="185" t="str">
        <f t="shared" si="159"/>
        <v/>
      </c>
      <c r="F1429" s="201" t="str">
        <f t="shared" si="160"/>
        <v/>
      </c>
      <c r="G1429" s="202" t="str">
        <f t="shared" si="161"/>
        <v/>
      </c>
    </row>
    <row r="1430" spans="2:7" x14ac:dyDescent="0.4">
      <c r="B1430" s="10">
        <v>24</v>
      </c>
      <c r="C1430" s="134" t="str">
        <f t="shared" si="158"/>
        <v>24</v>
      </c>
      <c r="D1430" s="185" t="str">
        <f>IFERROR(VLOOKUP(C1430,'2 出納簿(入力用)'!$C$5:$L$304,7,FALSE),"")</f>
        <v/>
      </c>
      <c r="E1430" s="185" t="str">
        <f t="shared" si="159"/>
        <v/>
      </c>
      <c r="F1430" s="201" t="str">
        <f t="shared" si="160"/>
        <v/>
      </c>
      <c r="G1430" s="202" t="str">
        <f t="shared" si="161"/>
        <v/>
      </c>
    </row>
    <row r="1431" spans="2:7" x14ac:dyDescent="0.4">
      <c r="B1431" s="10">
        <v>25</v>
      </c>
      <c r="C1431" s="134" t="str">
        <f t="shared" si="158"/>
        <v>25</v>
      </c>
      <c r="D1431" s="185" t="str">
        <f>IFERROR(VLOOKUP(C1431,'2 出納簿(入力用)'!$C$5:$L$304,7,FALSE),"")</f>
        <v/>
      </c>
      <c r="E1431" s="185" t="str">
        <f t="shared" si="159"/>
        <v/>
      </c>
      <c r="F1431" s="201" t="str">
        <f t="shared" si="160"/>
        <v/>
      </c>
      <c r="G1431" s="202" t="str">
        <f t="shared" si="161"/>
        <v/>
      </c>
    </row>
    <row r="1432" spans="2:7" x14ac:dyDescent="0.4">
      <c r="B1432" s="10">
        <v>26</v>
      </c>
      <c r="C1432" s="134" t="str">
        <f t="shared" si="158"/>
        <v>26</v>
      </c>
      <c r="D1432" s="185" t="str">
        <f>IFERROR(VLOOKUP(C1432,'2 出納簿(入力用)'!$C$5:$L$304,7,FALSE),"")</f>
        <v/>
      </c>
      <c r="E1432" s="185" t="str">
        <f t="shared" si="159"/>
        <v/>
      </c>
      <c r="F1432" s="201" t="str">
        <f t="shared" si="160"/>
        <v/>
      </c>
      <c r="G1432" s="202" t="str">
        <f t="shared" si="161"/>
        <v/>
      </c>
    </row>
    <row r="1433" spans="2:7" x14ac:dyDescent="0.4">
      <c r="B1433" s="10">
        <v>27</v>
      </c>
      <c r="C1433" s="134" t="str">
        <f t="shared" si="158"/>
        <v>27</v>
      </c>
      <c r="D1433" s="185" t="str">
        <f>IFERROR(VLOOKUP(C1433,'2 出納簿(入力用)'!$C$5:$L$304,7,FALSE),"")</f>
        <v/>
      </c>
      <c r="E1433" s="185" t="str">
        <f t="shared" si="159"/>
        <v/>
      </c>
      <c r="F1433" s="201" t="str">
        <f t="shared" si="160"/>
        <v/>
      </c>
      <c r="G1433" s="202" t="str">
        <f t="shared" si="161"/>
        <v/>
      </c>
    </row>
    <row r="1434" spans="2:7" x14ac:dyDescent="0.4">
      <c r="B1434" s="10">
        <v>28</v>
      </c>
      <c r="C1434" s="134" t="str">
        <f t="shared" si="158"/>
        <v>28</v>
      </c>
      <c r="D1434" s="185" t="str">
        <f>IFERROR(VLOOKUP(C1434,'2 出納簿(入力用)'!$C$5:$L$304,7,FALSE),"")</f>
        <v/>
      </c>
      <c r="E1434" s="185" t="str">
        <f t="shared" si="159"/>
        <v/>
      </c>
      <c r="F1434" s="201" t="str">
        <f t="shared" si="160"/>
        <v/>
      </c>
      <c r="G1434" s="202" t="str">
        <f t="shared" si="161"/>
        <v/>
      </c>
    </row>
    <row r="1435" spans="2:7" x14ac:dyDescent="0.4">
      <c r="B1435" s="10">
        <v>29</v>
      </c>
      <c r="C1435" s="134" t="str">
        <f t="shared" si="158"/>
        <v>29</v>
      </c>
      <c r="D1435" s="185" t="str">
        <f>IFERROR(VLOOKUP(C1435,'2 出納簿(入力用)'!$C$5:$L$304,7,FALSE),"")</f>
        <v/>
      </c>
      <c r="E1435" s="185" t="str">
        <f t="shared" si="159"/>
        <v/>
      </c>
      <c r="F1435" s="201" t="str">
        <f t="shared" si="160"/>
        <v/>
      </c>
      <c r="G1435" s="202" t="str">
        <f t="shared" si="161"/>
        <v/>
      </c>
    </row>
    <row r="1436" spans="2:7" x14ac:dyDescent="0.4">
      <c r="B1436" s="10">
        <v>30</v>
      </c>
      <c r="C1436" s="134" t="str">
        <f t="shared" si="158"/>
        <v>30</v>
      </c>
      <c r="D1436" s="185" t="str">
        <f>IFERROR(VLOOKUP(C1436,'2 出納簿(入力用)'!$C$5:$L$304,7,FALSE),"")</f>
        <v/>
      </c>
      <c r="E1436" s="185" t="str">
        <f t="shared" si="159"/>
        <v/>
      </c>
      <c r="F1436" s="201" t="str">
        <f t="shared" si="160"/>
        <v/>
      </c>
      <c r="G1436" s="202" t="str">
        <f t="shared" si="161"/>
        <v/>
      </c>
    </row>
    <row r="1437" spans="2:7" x14ac:dyDescent="0.4">
      <c r="B1437" s="10">
        <v>31</v>
      </c>
      <c r="C1437" s="134" t="str">
        <f t="shared" si="158"/>
        <v>31</v>
      </c>
      <c r="D1437" s="185" t="str">
        <f>IFERROR(VLOOKUP(C1437,'2 出納簿(入力用)'!$C$5:$L$304,7,FALSE),"")</f>
        <v/>
      </c>
      <c r="E1437" s="185" t="str">
        <f t="shared" si="159"/>
        <v/>
      </c>
      <c r="F1437" s="201" t="str">
        <f t="shared" si="160"/>
        <v/>
      </c>
      <c r="G1437" s="202" t="str">
        <f t="shared" si="161"/>
        <v/>
      </c>
    </row>
    <row r="1438" spans="2:7" x14ac:dyDescent="0.4">
      <c r="B1438" s="10">
        <v>32</v>
      </c>
      <c r="C1438" s="134" t="str">
        <f t="shared" si="158"/>
        <v>32</v>
      </c>
      <c r="D1438" s="185" t="str">
        <f>IFERROR(VLOOKUP(C1438,'2 出納簿(入力用)'!$C$5:$L$304,7,FALSE),"")</f>
        <v/>
      </c>
      <c r="E1438" s="185" t="str">
        <f t="shared" si="159"/>
        <v/>
      </c>
      <c r="F1438" s="201" t="str">
        <f t="shared" si="160"/>
        <v/>
      </c>
      <c r="G1438" s="202" t="str">
        <f t="shared" si="161"/>
        <v/>
      </c>
    </row>
    <row r="1439" spans="2:7" x14ac:dyDescent="0.4">
      <c r="B1439" s="10">
        <v>33</v>
      </c>
      <c r="C1439" s="134" t="str">
        <f t="shared" ref="C1439:C1470" si="162">CONCATENATE(B1439,$U$4)</f>
        <v>33</v>
      </c>
      <c r="D1439" s="185" t="str">
        <f>IFERROR(VLOOKUP(C1439,'2 出納簿(入力用)'!$C$5:$L$304,7,FALSE),"")</f>
        <v/>
      </c>
      <c r="E1439" s="185" t="str">
        <f t="shared" si="159"/>
        <v/>
      </c>
      <c r="F1439" s="201" t="str">
        <f t="shared" si="160"/>
        <v/>
      </c>
      <c r="G1439" s="202" t="str">
        <f t="shared" si="161"/>
        <v/>
      </c>
    </row>
    <row r="1440" spans="2:7" x14ac:dyDescent="0.4">
      <c r="B1440" s="10">
        <v>34</v>
      </c>
      <c r="C1440" s="134" t="str">
        <f t="shared" si="162"/>
        <v>34</v>
      </c>
      <c r="D1440" s="185" t="str">
        <f>IFERROR(VLOOKUP(C1440,'2 出納簿(入力用)'!$C$5:$L$304,7,FALSE),"")</f>
        <v/>
      </c>
      <c r="E1440" s="185" t="str">
        <f t="shared" ref="E1440:E1471" si="163">IFERROR(E1439+D1440,"")</f>
        <v/>
      </c>
      <c r="F1440" s="201" t="str">
        <f t="shared" si="160"/>
        <v/>
      </c>
      <c r="G1440" s="202" t="str">
        <f t="shared" si="161"/>
        <v/>
      </c>
    </row>
    <row r="1441" spans="2:7" x14ac:dyDescent="0.4">
      <c r="B1441" s="10">
        <v>35</v>
      </c>
      <c r="C1441" s="134" t="str">
        <f t="shared" si="162"/>
        <v>35</v>
      </c>
      <c r="D1441" s="185" t="str">
        <f>IFERROR(VLOOKUP(C1441,'2 出納簿(入力用)'!$C$5:$L$304,7,FALSE),"")</f>
        <v/>
      </c>
      <c r="E1441" s="185" t="str">
        <f t="shared" si="163"/>
        <v/>
      </c>
      <c r="F1441" s="201" t="str">
        <f t="shared" si="160"/>
        <v/>
      </c>
      <c r="G1441" s="202" t="str">
        <f t="shared" si="161"/>
        <v/>
      </c>
    </row>
    <row r="1442" spans="2:7" x14ac:dyDescent="0.4">
      <c r="B1442" s="10">
        <v>36</v>
      </c>
      <c r="C1442" s="134" t="str">
        <f t="shared" si="162"/>
        <v>36</v>
      </c>
      <c r="D1442" s="185" t="str">
        <f>IFERROR(VLOOKUP(C1442,'2 出納簿(入力用)'!$C$5:$L$304,7,FALSE),"")</f>
        <v/>
      </c>
      <c r="E1442" s="185" t="str">
        <f t="shared" si="163"/>
        <v/>
      </c>
      <c r="F1442" s="201" t="str">
        <f t="shared" si="160"/>
        <v/>
      </c>
      <c r="G1442" s="202" t="str">
        <f t="shared" si="161"/>
        <v/>
      </c>
    </row>
    <row r="1443" spans="2:7" x14ac:dyDescent="0.4">
      <c r="B1443" s="10">
        <v>37</v>
      </c>
      <c r="C1443" s="134" t="str">
        <f t="shared" si="162"/>
        <v>37</v>
      </c>
      <c r="D1443" s="185" t="str">
        <f>IFERROR(VLOOKUP(C1443,'2 出納簿(入力用)'!$C$5:$L$304,7,FALSE),"")</f>
        <v/>
      </c>
      <c r="E1443" s="185" t="str">
        <f t="shared" si="163"/>
        <v/>
      </c>
      <c r="F1443" s="201" t="str">
        <f t="shared" si="160"/>
        <v/>
      </c>
      <c r="G1443" s="202" t="str">
        <f t="shared" si="161"/>
        <v/>
      </c>
    </row>
    <row r="1444" spans="2:7" x14ac:dyDescent="0.4">
      <c r="B1444" s="10">
        <v>38</v>
      </c>
      <c r="C1444" s="134" t="str">
        <f t="shared" si="162"/>
        <v>38</v>
      </c>
      <c r="D1444" s="185" t="str">
        <f>IFERROR(VLOOKUP(C1444,'2 出納簿(入力用)'!$C$5:$L$304,7,FALSE),"")</f>
        <v/>
      </c>
      <c r="E1444" s="185" t="str">
        <f t="shared" si="163"/>
        <v/>
      </c>
      <c r="F1444" s="201" t="str">
        <f t="shared" si="160"/>
        <v/>
      </c>
      <c r="G1444" s="202" t="str">
        <f t="shared" si="161"/>
        <v/>
      </c>
    </row>
    <row r="1445" spans="2:7" x14ac:dyDescent="0.4">
      <c r="B1445" s="10">
        <v>39</v>
      </c>
      <c r="C1445" s="134" t="str">
        <f t="shared" si="162"/>
        <v>39</v>
      </c>
      <c r="D1445" s="185" t="str">
        <f>IFERROR(VLOOKUP(C1445,'2 出納簿(入力用)'!$C$5:$L$304,7,FALSE),"")</f>
        <v/>
      </c>
      <c r="E1445" s="185" t="str">
        <f t="shared" si="163"/>
        <v/>
      </c>
      <c r="F1445" s="201" t="str">
        <f t="shared" si="160"/>
        <v/>
      </c>
      <c r="G1445" s="202" t="str">
        <f t="shared" si="161"/>
        <v/>
      </c>
    </row>
    <row r="1446" spans="2:7" x14ac:dyDescent="0.4">
      <c r="B1446" s="10">
        <v>40</v>
      </c>
      <c r="C1446" s="134" t="str">
        <f t="shared" si="162"/>
        <v>40</v>
      </c>
      <c r="D1446" s="185" t="str">
        <f>IFERROR(VLOOKUP(C1446,'2 出納簿(入力用)'!$C$5:$L$304,7,FALSE),"")</f>
        <v/>
      </c>
      <c r="E1446" s="185" t="str">
        <f t="shared" si="163"/>
        <v/>
      </c>
      <c r="F1446" s="201" t="str">
        <f t="shared" si="160"/>
        <v/>
      </c>
      <c r="G1446" s="202" t="str">
        <f t="shared" si="161"/>
        <v/>
      </c>
    </row>
    <row r="1447" spans="2:7" x14ac:dyDescent="0.4">
      <c r="B1447" s="10">
        <v>41</v>
      </c>
      <c r="C1447" s="134" t="str">
        <f t="shared" si="162"/>
        <v>41</v>
      </c>
      <c r="D1447" s="185" t="str">
        <f>IFERROR(VLOOKUP(C1447,'2 出納簿(入力用)'!$C$5:$L$304,7,FALSE),"")</f>
        <v/>
      </c>
      <c r="E1447" s="185" t="str">
        <f t="shared" si="163"/>
        <v/>
      </c>
      <c r="F1447" s="201" t="str">
        <f t="shared" si="160"/>
        <v/>
      </c>
      <c r="G1447" s="202" t="str">
        <f t="shared" si="161"/>
        <v/>
      </c>
    </row>
    <row r="1448" spans="2:7" x14ac:dyDescent="0.4">
      <c r="B1448" s="10">
        <v>42</v>
      </c>
      <c r="C1448" s="134" t="str">
        <f t="shared" si="162"/>
        <v>42</v>
      </c>
      <c r="D1448" s="185" t="str">
        <f>IFERROR(VLOOKUP(C1448,'2 出納簿(入力用)'!$C$5:$L$304,7,FALSE),"")</f>
        <v/>
      </c>
      <c r="E1448" s="185" t="str">
        <f t="shared" si="163"/>
        <v/>
      </c>
      <c r="F1448" s="201" t="str">
        <f t="shared" si="160"/>
        <v/>
      </c>
      <c r="G1448" s="202" t="str">
        <f t="shared" si="161"/>
        <v/>
      </c>
    </row>
    <row r="1449" spans="2:7" x14ac:dyDescent="0.4">
      <c r="B1449" s="10">
        <v>43</v>
      </c>
      <c r="C1449" s="134" t="str">
        <f t="shared" si="162"/>
        <v>43</v>
      </c>
      <c r="D1449" s="185" t="str">
        <f>IFERROR(VLOOKUP(C1449,'2 出納簿(入力用)'!$C$5:$L$304,7,FALSE),"")</f>
        <v/>
      </c>
      <c r="E1449" s="185" t="str">
        <f t="shared" si="163"/>
        <v/>
      </c>
      <c r="F1449" s="201" t="str">
        <f t="shared" si="160"/>
        <v/>
      </c>
      <c r="G1449" s="202" t="str">
        <f t="shared" si="161"/>
        <v/>
      </c>
    </row>
    <row r="1450" spans="2:7" x14ac:dyDescent="0.4">
      <c r="B1450" s="10">
        <v>44</v>
      </c>
      <c r="C1450" s="134" t="str">
        <f t="shared" si="162"/>
        <v>44</v>
      </c>
      <c r="D1450" s="185" t="str">
        <f>IFERROR(VLOOKUP(C1450,'2 出納簿(入力用)'!$C$5:$L$304,7,FALSE),"")</f>
        <v/>
      </c>
      <c r="E1450" s="185" t="str">
        <f t="shared" si="163"/>
        <v/>
      </c>
      <c r="F1450" s="201" t="str">
        <f t="shared" si="160"/>
        <v/>
      </c>
      <c r="G1450" s="202" t="str">
        <f t="shared" si="161"/>
        <v/>
      </c>
    </row>
    <row r="1451" spans="2:7" x14ac:dyDescent="0.4">
      <c r="B1451" s="10">
        <v>45</v>
      </c>
      <c r="C1451" s="134" t="str">
        <f t="shared" si="162"/>
        <v>45</v>
      </c>
      <c r="D1451" s="185" t="str">
        <f>IFERROR(VLOOKUP(C1451,'2 出納簿(入力用)'!$C$5:$L$304,7,FALSE),"")</f>
        <v/>
      </c>
      <c r="E1451" s="185" t="str">
        <f t="shared" si="163"/>
        <v/>
      </c>
      <c r="F1451" s="201" t="str">
        <f t="shared" si="160"/>
        <v/>
      </c>
      <c r="G1451" s="202" t="str">
        <f t="shared" si="161"/>
        <v/>
      </c>
    </row>
    <row r="1452" spans="2:7" x14ac:dyDescent="0.4">
      <c r="B1452" s="10">
        <v>46</v>
      </c>
      <c r="C1452" s="134" t="str">
        <f t="shared" si="162"/>
        <v>46</v>
      </c>
      <c r="D1452" s="185" t="str">
        <f>IFERROR(VLOOKUP(C1452,'2 出納簿(入力用)'!$C$5:$L$304,7,FALSE),"")</f>
        <v/>
      </c>
      <c r="E1452" s="185" t="str">
        <f t="shared" si="163"/>
        <v/>
      </c>
      <c r="F1452" s="201" t="str">
        <f t="shared" si="160"/>
        <v/>
      </c>
      <c r="G1452" s="202" t="str">
        <f t="shared" si="161"/>
        <v/>
      </c>
    </row>
    <row r="1453" spans="2:7" x14ac:dyDescent="0.4">
      <c r="B1453" s="10">
        <v>47</v>
      </c>
      <c r="C1453" s="134" t="str">
        <f t="shared" si="162"/>
        <v>47</v>
      </c>
      <c r="D1453" s="185" t="str">
        <f>IFERROR(VLOOKUP(C1453,'2 出納簿(入力用)'!$C$5:$L$304,7,FALSE),"")</f>
        <v/>
      </c>
      <c r="E1453" s="185" t="str">
        <f t="shared" si="163"/>
        <v/>
      </c>
      <c r="F1453" s="201" t="str">
        <f t="shared" si="160"/>
        <v/>
      </c>
      <c r="G1453" s="202" t="str">
        <f t="shared" si="161"/>
        <v/>
      </c>
    </row>
    <row r="1454" spans="2:7" x14ac:dyDescent="0.4">
      <c r="B1454" s="10">
        <v>48</v>
      </c>
      <c r="C1454" s="134" t="str">
        <f t="shared" si="162"/>
        <v>48</v>
      </c>
      <c r="D1454" s="185" t="str">
        <f>IFERROR(VLOOKUP(C1454,'2 出納簿(入力用)'!$C$5:$L$304,7,FALSE),"")</f>
        <v/>
      </c>
      <c r="E1454" s="185" t="str">
        <f t="shared" si="163"/>
        <v/>
      </c>
      <c r="F1454" s="201" t="str">
        <f t="shared" si="160"/>
        <v/>
      </c>
      <c r="G1454" s="202" t="str">
        <f t="shared" si="161"/>
        <v/>
      </c>
    </row>
    <row r="1455" spans="2:7" x14ac:dyDescent="0.4">
      <c r="B1455" s="10">
        <v>49</v>
      </c>
      <c r="C1455" s="134" t="str">
        <f t="shared" si="162"/>
        <v>49</v>
      </c>
      <c r="D1455" s="185" t="str">
        <f>IFERROR(VLOOKUP(C1455,'2 出納簿(入力用)'!$C$5:$L$304,7,FALSE),"")</f>
        <v/>
      </c>
      <c r="E1455" s="185" t="str">
        <f t="shared" si="163"/>
        <v/>
      </c>
      <c r="F1455" s="201" t="str">
        <f t="shared" si="160"/>
        <v/>
      </c>
      <c r="G1455" s="202" t="str">
        <f t="shared" si="161"/>
        <v/>
      </c>
    </row>
    <row r="1456" spans="2:7" x14ac:dyDescent="0.4">
      <c r="B1456" s="10">
        <v>50</v>
      </c>
      <c r="C1456" s="134" t="str">
        <f t="shared" si="162"/>
        <v>50</v>
      </c>
      <c r="D1456" s="185" t="str">
        <f>IFERROR(VLOOKUP(C1456,'2 出納簿(入力用)'!$C$5:$L$304,7,FALSE),"")</f>
        <v/>
      </c>
      <c r="E1456" s="185" t="str">
        <f t="shared" si="163"/>
        <v/>
      </c>
      <c r="F1456" s="201" t="str">
        <f t="shared" si="160"/>
        <v/>
      </c>
      <c r="G1456" s="202" t="str">
        <f t="shared" si="161"/>
        <v/>
      </c>
    </row>
    <row r="1457" spans="2:7" x14ac:dyDescent="0.4">
      <c r="B1457" s="10">
        <v>51</v>
      </c>
      <c r="C1457" s="134" t="str">
        <f t="shared" si="162"/>
        <v>51</v>
      </c>
      <c r="D1457" s="185" t="str">
        <f>IFERROR(VLOOKUP(C1457,'2 出納簿(入力用)'!$C$5:$L$304,7,FALSE),"")</f>
        <v/>
      </c>
      <c r="E1457" s="185" t="str">
        <f t="shared" si="163"/>
        <v/>
      </c>
      <c r="F1457" s="201" t="str">
        <f t="shared" si="160"/>
        <v/>
      </c>
      <c r="G1457" s="202" t="str">
        <f t="shared" si="161"/>
        <v/>
      </c>
    </row>
    <row r="1458" spans="2:7" x14ac:dyDescent="0.4">
      <c r="B1458" s="10">
        <v>52</v>
      </c>
      <c r="C1458" s="134" t="str">
        <f t="shared" si="162"/>
        <v>52</v>
      </c>
      <c r="D1458" s="185" t="str">
        <f>IFERROR(VLOOKUP(C1458,'2 出納簿(入力用)'!$C$5:$L$304,7,FALSE),"")</f>
        <v/>
      </c>
      <c r="E1458" s="185" t="str">
        <f t="shared" si="163"/>
        <v/>
      </c>
      <c r="F1458" s="201" t="str">
        <f t="shared" si="160"/>
        <v/>
      </c>
      <c r="G1458" s="202" t="str">
        <f t="shared" si="161"/>
        <v/>
      </c>
    </row>
    <row r="1459" spans="2:7" x14ac:dyDescent="0.4">
      <c r="B1459" s="10">
        <v>53</v>
      </c>
      <c r="C1459" s="134" t="str">
        <f t="shared" si="162"/>
        <v>53</v>
      </c>
      <c r="D1459" s="185" t="str">
        <f>IFERROR(VLOOKUP(C1459,'2 出納簿(入力用)'!$C$5:$L$304,7,FALSE),"")</f>
        <v/>
      </c>
      <c r="E1459" s="185" t="str">
        <f t="shared" si="163"/>
        <v/>
      </c>
      <c r="F1459" s="201" t="str">
        <f t="shared" si="160"/>
        <v/>
      </c>
      <c r="G1459" s="202" t="str">
        <f t="shared" si="161"/>
        <v/>
      </c>
    </row>
    <row r="1460" spans="2:7" x14ac:dyDescent="0.4">
      <c r="B1460" s="10">
        <v>54</v>
      </c>
      <c r="C1460" s="134" t="str">
        <f t="shared" si="162"/>
        <v>54</v>
      </c>
      <c r="D1460" s="185" t="str">
        <f>IFERROR(VLOOKUP(C1460,'2 出納簿(入力用)'!$C$5:$L$304,7,FALSE),"")</f>
        <v/>
      </c>
      <c r="E1460" s="185" t="str">
        <f t="shared" si="163"/>
        <v/>
      </c>
      <c r="F1460" s="201" t="str">
        <f t="shared" si="160"/>
        <v/>
      </c>
      <c r="G1460" s="202" t="str">
        <f t="shared" si="161"/>
        <v/>
      </c>
    </row>
    <row r="1461" spans="2:7" x14ac:dyDescent="0.4">
      <c r="B1461" s="10">
        <v>55</v>
      </c>
      <c r="C1461" s="134" t="str">
        <f t="shared" si="162"/>
        <v>55</v>
      </c>
      <c r="D1461" s="185" t="str">
        <f>IFERROR(VLOOKUP(C1461,'2 出納簿(入力用)'!$C$5:$L$304,7,FALSE),"")</f>
        <v/>
      </c>
      <c r="E1461" s="185" t="str">
        <f t="shared" si="163"/>
        <v/>
      </c>
      <c r="F1461" s="201" t="str">
        <f t="shared" si="160"/>
        <v/>
      </c>
      <c r="G1461" s="202" t="str">
        <f t="shared" si="161"/>
        <v/>
      </c>
    </row>
    <row r="1462" spans="2:7" x14ac:dyDescent="0.4">
      <c r="B1462" s="10">
        <v>56</v>
      </c>
      <c r="C1462" s="134" t="str">
        <f t="shared" si="162"/>
        <v>56</v>
      </c>
      <c r="D1462" s="185" t="str">
        <f>IFERROR(VLOOKUP(C1462,'2 出納簿(入力用)'!$C$5:$L$304,7,FALSE),"")</f>
        <v/>
      </c>
      <c r="E1462" s="185" t="str">
        <f t="shared" si="163"/>
        <v/>
      </c>
      <c r="F1462" s="201" t="str">
        <f t="shared" si="160"/>
        <v/>
      </c>
      <c r="G1462" s="202" t="str">
        <f t="shared" si="161"/>
        <v/>
      </c>
    </row>
    <row r="1463" spans="2:7" x14ac:dyDescent="0.4">
      <c r="B1463" s="10">
        <v>57</v>
      </c>
      <c r="C1463" s="134" t="str">
        <f t="shared" si="162"/>
        <v>57</v>
      </c>
      <c r="D1463" s="185" t="str">
        <f>IFERROR(VLOOKUP(C1463,'2 出納簿(入力用)'!$C$5:$L$304,7,FALSE),"")</f>
        <v/>
      </c>
      <c r="E1463" s="185" t="str">
        <f t="shared" si="163"/>
        <v/>
      </c>
      <c r="F1463" s="201" t="str">
        <f t="shared" si="160"/>
        <v/>
      </c>
      <c r="G1463" s="202" t="str">
        <f t="shared" si="161"/>
        <v/>
      </c>
    </row>
    <row r="1464" spans="2:7" x14ac:dyDescent="0.4">
      <c r="B1464" s="10">
        <v>58</v>
      </c>
      <c r="C1464" s="134" t="str">
        <f t="shared" si="162"/>
        <v>58</v>
      </c>
      <c r="D1464" s="185" t="str">
        <f>IFERROR(VLOOKUP(C1464,'2 出納簿(入力用)'!$C$5:$L$304,7,FALSE),"")</f>
        <v/>
      </c>
      <c r="E1464" s="185" t="str">
        <f t="shared" si="163"/>
        <v/>
      </c>
      <c r="F1464" s="201" t="str">
        <f t="shared" si="160"/>
        <v/>
      </c>
      <c r="G1464" s="202" t="str">
        <f t="shared" si="161"/>
        <v/>
      </c>
    </row>
    <row r="1465" spans="2:7" x14ac:dyDescent="0.4">
      <c r="B1465" s="10">
        <v>59</v>
      </c>
      <c r="C1465" s="134" t="str">
        <f t="shared" si="162"/>
        <v>59</v>
      </c>
      <c r="D1465" s="185" t="str">
        <f>IFERROR(VLOOKUP(C1465,'2 出納簿(入力用)'!$C$5:$L$304,7,FALSE),"")</f>
        <v/>
      </c>
      <c r="E1465" s="185" t="str">
        <f t="shared" si="163"/>
        <v/>
      </c>
      <c r="F1465" s="201" t="str">
        <f t="shared" si="160"/>
        <v/>
      </c>
      <c r="G1465" s="202" t="str">
        <f t="shared" si="161"/>
        <v/>
      </c>
    </row>
    <row r="1466" spans="2:7" x14ac:dyDescent="0.4">
      <c r="B1466" s="10">
        <v>60</v>
      </c>
      <c r="C1466" s="134" t="str">
        <f t="shared" si="162"/>
        <v>60</v>
      </c>
      <c r="D1466" s="185" t="str">
        <f>IFERROR(VLOOKUP(C1466,'2 出納簿(入力用)'!$C$5:$L$304,7,FALSE),"")</f>
        <v/>
      </c>
      <c r="E1466" s="185" t="str">
        <f t="shared" si="163"/>
        <v/>
      </c>
      <c r="F1466" s="201" t="str">
        <f t="shared" si="160"/>
        <v/>
      </c>
      <c r="G1466" s="202" t="str">
        <f t="shared" si="161"/>
        <v/>
      </c>
    </row>
    <row r="1467" spans="2:7" x14ac:dyDescent="0.4">
      <c r="B1467" s="10">
        <v>61</v>
      </c>
      <c r="C1467" s="134" t="str">
        <f t="shared" si="162"/>
        <v>61</v>
      </c>
      <c r="D1467" s="185" t="str">
        <f>IFERROR(VLOOKUP(C1467,'2 出納簿(入力用)'!$C$5:$L$304,7,FALSE),"")</f>
        <v/>
      </c>
      <c r="E1467" s="185" t="str">
        <f t="shared" si="163"/>
        <v/>
      </c>
      <c r="F1467" s="201" t="str">
        <f t="shared" si="160"/>
        <v/>
      </c>
      <c r="G1467" s="202" t="str">
        <f t="shared" si="161"/>
        <v/>
      </c>
    </row>
    <row r="1468" spans="2:7" x14ac:dyDescent="0.4">
      <c r="B1468" s="10">
        <v>62</v>
      </c>
      <c r="C1468" s="134" t="str">
        <f t="shared" si="162"/>
        <v>62</v>
      </c>
      <c r="D1468" s="185" t="str">
        <f>IFERROR(VLOOKUP(C1468,'2 出納簿(入力用)'!$C$5:$L$304,7,FALSE),"")</f>
        <v/>
      </c>
      <c r="E1468" s="185" t="str">
        <f t="shared" si="163"/>
        <v/>
      </c>
      <c r="F1468" s="201" t="str">
        <f t="shared" si="160"/>
        <v/>
      </c>
      <c r="G1468" s="202" t="str">
        <f t="shared" si="161"/>
        <v/>
      </c>
    </row>
    <row r="1469" spans="2:7" x14ac:dyDescent="0.4">
      <c r="B1469" s="10">
        <v>63</v>
      </c>
      <c r="C1469" s="134" t="str">
        <f t="shared" si="162"/>
        <v>63</v>
      </c>
      <c r="D1469" s="185" t="str">
        <f>IFERROR(VLOOKUP(C1469,'2 出納簿(入力用)'!$C$5:$L$304,7,FALSE),"")</f>
        <v/>
      </c>
      <c r="E1469" s="185" t="str">
        <f t="shared" si="163"/>
        <v/>
      </c>
      <c r="F1469" s="201" t="str">
        <f t="shared" si="160"/>
        <v/>
      </c>
      <c r="G1469" s="202" t="str">
        <f t="shared" si="161"/>
        <v/>
      </c>
    </row>
    <row r="1470" spans="2:7" x14ac:dyDescent="0.4">
      <c r="B1470" s="10">
        <v>64</v>
      </c>
      <c r="C1470" s="134" t="str">
        <f t="shared" si="162"/>
        <v>64</v>
      </c>
      <c r="D1470" s="185" t="str">
        <f>IFERROR(VLOOKUP(C1470,'2 出納簿(入力用)'!$C$5:$L$304,7,FALSE),"")</f>
        <v/>
      </c>
      <c r="E1470" s="185" t="str">
        <f t="shared" si="163"/>
        <v/>
      </c>
      <c r="F1470" s="201" t="str">
        <f t="shared" si="160"/>
        <v/>
      </c>
      <c r="G1470" s="202" t="str">
        <f t="shared" si="161"/>
        <v/>
      </c>
    </row>
    <row r="1471" spans="2:7" x14ac:dyDescent="0.4">
      <c r="B1471" s="10">
        <v>65</v>
      </c>
      <c r="C1471" s="134" t="str">
        <f t="shared" ref="C1471:C1502" si="164">CONCATENATE(B1471,$U$4)</f>
        <v>65</v>
      </c>
      <c r="D1471" s="185" t="str">
        <f>IFERROR(VLOOKUP(C1471,'2 出納簿(入力用)'!$C$5:$L$304,7,FALSE),"")</f>
        <v/>
      </c>
      <c r="E1471" s="185" t="str">
        <f t="shared" si="163"/>
        <v/>
      </c>
      <c r="F1471" s="201" t="str">
        <f t="shared" si="160"/>
        <v/>
      </c>
      <c r="G1471" s="202" t="str">
        <f t="shared" si="161"/>
        <v/>
      </c>
    </row>
    <row r="1472" spans="2:7" x14ac:dyDescent="0.4">
      <c r="B1472" s="10">
        <v>66</v>
      </c>
      <c r="C1472" s="134" t="str">
        <f t="shared" si="164"/>
        <v>66</v>
      </c>
      <c r="D1472" s="185" t="str">
        <f>IFERROR(VLOOKUP(C1472,'2 出納簿(入力用)'!$C$5:$L$304,7,FALSE),"")</f>
        <v/>
      </c>
      <c r="E1472" s="185" t="str">
        <f t="shared" ref="E1472:E1503" si="165">IFERROR(E1471+D1472,"")</f>
        <v/>
      </c>
      <c r="F1472" s="201" t="str">
        <f t="shared" ref="F1472:F1506" si="166">IFERROR(IF(E1472/$U$5&gt;1,"×",IF(E1472/$U$5&gt;=0.8,"△","")),"")</f>
        <v/>
      </c>
      <c r="G1472" s="202" t="str">
        <f t="shared" ref="G1472:G1506" si="167">IFERROR(IF(E1472/$U$5&gt;1,$U$4&amp;"が予算額を超えました",IF(E1472/$U$5&gt;=0.8,$U$4&amp;"の執行率が8割を超えました","")),"")</f>
        <v/>
      </c>
    </row>
    <row r="1473" spans="2:7" x14ac:dyDescent="0.4">
      <c r="B1473" s="10">
        <v>67</v>
      </c>
      <c r="C1473" s="134" t="str">
        <f t="shared" si="164"/>
        <v>67</v>
      </c>
      <c r="D1473" s="185" t="str">
        <f>IFERROR(VLOOKUP(C1473,'2 出納簿(入力用)'!$C$5:$L$304,7,FALSE),"")</f>
        <v/>
      </c>
      <c r="E1473" s="185" t="str">
        <f t="shared" si="165"/>
        <v/>
      </c>
      <c r="F1473" s="201" t="str">
        <f t="shared" si="166"/>
        <v/>
      </c>
      <c r="G1473" s="202" t="str">
        <f t="shared" si="167"/>
        <v/>
      </c>
    </row>
    <row r="1474" spans="2:7" x14ac:dyDescent="0.4">
      <c r="B1474" s="10">
        <v>68</v>
      </c>
      <c r="C1474" s="134" t="str">
        <f t="shared" si="164"/>
        <v>68</v>
      </c>
      <c r="D1474" s="185" t="str">
        <f>IFERROR(VLOOKUP(C1474,'2 出納簿(入力用)'!$C$5:$L$304,7,FALSE),"")</f>
        <v/>
      </c>
      <c r="E1474" s="185" t="str">
        <f t="shared" si="165"/>
        <v/>
      </c>
      <c r="F1474" s="201" t="str">
        <f t="shared" si="166"/>
        <v/>
      </c>
      <c r="G1474" s="202" t="str">
        <f t="shared" si="167"/>
        <v/>
      </c>
    </row>
    <row r="1475" spans="2:7" x14ac:dyDescent="0.4">
      <c r="B1475" s="10">
        <v>69</v>
      </c>
      <c r="C1475" s="134" t="str">
        <f t="shared" si="164"/>
        <v>69</v>
      </c>
      <c r="D1475" s="185" t="str">
        <f>IFERROR(VLOOKUP(C1475,'2 出納簿(入力用)'!$C$5:$L$304,7,FALSE),"")</f>
        <v/>
      </c>
      <c r="E1475" s="185" t="str">
        <f t="shared" si="165"/>
        <v/>
      </c>
      <c r="F1475" s="201" t="str">
        <f t="shared" si="166"/>
        <v/>
      </c>
      <c r="G1475" s="202" t="str">
        <f t="shared" si="167"/>
        <v/>
      </c>
    </row>
    <row r="1476" spans="2:7" x14ac:dyDescent="0.4">
      <c r="B1476" s="10">
        <v>70</v>
      </c>
      <c r="C1476" s="134" t="str">
        <f t="shared" si="164"/>
        <v>70</v>
      </c>
      <c r="D1476" s="185" t="str">
        <f>IFERROR(VLOOKUP(C1476,'2 出納簿(入力用)'!$C$5:$L$304,7,FALSE),"")</f>
        <v/>
      </c>
      <c r="E1476" s="185" t="str">
        <f t="shared" si="165"/>
        <v/>
      </c>
      <c r="F1476" s="201" t="str">
        <f t="shared" si="166"/>
        <v/>
      </c>
      <c r="G1476" s="202" t="str">
        <f t="shared" si="167"/>
        <v/>
      </c>
    </row>
    <row r="1477" spans="2:7" x14ac:dyDescent="0.4">
      <c r="B1477" s="10">
        <v>71</v>
      </c>
      <c r="C1477" s="134" t="str">
        <f t="shared" si="164"/>
        <v>71</v>
      </c>
      <c r="D1477" s="185" t="str">
        <f>IFERROR(VLOOKUP(C1477,'2 出納簿(入力用)'!$C$5:$L$304,7,FALSE),"")</f>
        <v/>
      </c>
      <c r="E1477" s="185" t="str">
        <f t="shared" si="165"/>
        <v/>
      </c>
      <c r="F1477" s="201" t="str">
        <f t="shared" si="166"/>
        <v/>
      </c>
      <c r="G1477" s="202" t="str">
        <f t="shared" si="167"/>
        <v/>
      </c>
    </row>
    <row r="1478" spans="2:7" x14ac:dyDescent="0.4">
      <c r="B1478" s="10">
        <v>72</v>
      </c>
      <c r="C1478" s="134" t="str">
        <f t="shared" si="164"/>
        <v>72</v>
      </c>
      <c r="D1478" s="185" t="str">
        <f>IFERROR(VLOOKUP(C1478,'2 出納簿(入力用)'!$C$5:$L$304,7,FALSE),"")</f>
        <v/>
      </c>
      <c r="E1478" s="185" t="str">
        <f t="shared" si="165"/>
        <v/>
      </c>
      <c r="F1478" s="201" t="str">
        <f t="shared" si="166"/>
        <v/>
      </c>
      <c r="G1478" s="202" t="str">
        <f t="shared" si="167"/>
        <v/>
      </c>
    </row>
    <row r="1479" spans="2:7" x14ac:dyDescent="0.4">
      <c r="B1479" s="10">
        <v>73</v>
      </c>
      <c r="C1479" s="134" t="str">
        <f t="shared" si="164"/>
        <v>73</v>
      </c>
      <c r="D1479" s="185" t="str">
        <f>IFERROR(VLOOKUP(C1479,'2 出納簿(入力用)'!$C$5:$L$304,7,FALSE),"")</f>
        <v/>
      </c>
      <c r="E1479" s="185" t="str">
        <f t="shared" si="165"/>
        <v/>
      </c>
      <c r="F1479" s="201" t="str">
        <f t="shared" si="166"/>
        <v/>
      </c>
      <c r="G1479" s="202" t="str">
        <f t="shared" si="167"/>
        <v/>
      </c>
    </row>
    <row r="1480" spans="2:7" x14ac:dyDescent="0.4">
      <c r="B1480" s="10">
        <v>74</v>
      </c>
      <c r="C1480" s="134" t="str">
        <f t="shared" si="164"/>
        <v>74</v>
      </c>
      <c r="D1480" s="185" t="str">
        <f>IFERROR(VLOOKUP(C1480,'2 出納簿(入力用)'!$C$5:$L$304,7,FALSE),"")</f>
        <v/>
      </c>
      <c r="E1480" s="185" t="str">
        <f t="shared" si="165"/>
        <v/>
      </c>
      <c r="F1480" s="201" t="str">
        <f t="shared" si="166"/>
        <v/>
      </c>
      <c r="G1480" s="202" t="str">
        <f t="shared" si="167"/>
        <v/>
      </c>
    </row>
    <row r="1481" spans="2:7" x14ac:dyDescent="0.4">
      <c r="B1481" s="10">
        <v>75</v>
      </c>
      <c r="C1481" s="134" t="str">
        <f t="shared" si="164"/>
        <v>75</v>
      </c>
      <c r="D1481" s="185" t="str">
        <f>IFERROR(VLOOKUP(C1481,'2 出納簿(入力用)'!$C$5:$L$304,7,FALSE),"")</f>
        <v/>
      </c>
      <c r="E1481" s="185" t="str">
        <f t="shared" si="165"/>
        <v/>
      </c>
      <c r="F1481" s="201" t="str">
        <f t="shared" si="166"/>
        <v/>
      </c>
      <c r="G1481" s="202" t="str">
        <f t="shared" si="167"/>
        <v/>
      </c>
    </row>
    <row r="1482" spans="2:7" x14ac:dyDescent="0.4">
      <c r="B1482" s="10">
        <v>76</v>
      </c>
      <c r="C1482" s="134" t="str">
        <f t="shared" si="164"/>
        <v>76</v>
      </c>
      <c r="D1482" s="185" t="str">
        <f>IFERROR(VLOOKUP(C1482,'2 出納簿(入力用)'!$C$5:$L$304,7,FALSE),"")</f>
        <v/>
      </c>
      <c r="E1482" s="185" t="str">
        <f t="shared" si="165"/>
        <v/>
      </c>
      <c r="F1482" s="201" t="str">
        <f t="shared" si="166"/>
        <v/>
      </c>
      <c r="G1482" s="202" t="str">
        <f t="shared" si="167"/>
        <v/>
      </c>
    </row>
    <row r="1483" spans="2:7" x14ac:dyDescent="0.4">
      <c r="B1483" s="10">
        <v>77</v>
      </c>
      <c r="C1483" s="134" t="str">
        <f t="shared" si="164"/>
        <v>77</v>
      </c>
      <c r="D1483" s="185" t="str">
        <f>IFERROR(VLOOKUP(C1483,'2 出納簿(入力用)'!$C$5:$L$304,7,FALSE),"")</f>
        <v/>
      </c>
      <c r="E1483" s="185" t="str">
        <f t="shared" si="165"/>
        <v/>
      </c>
      <c r="F1483" s="201" t="str">
        <f t="shared" si="166"/>
        <v/>
      </c>
      <c r="G1483" s="202" t="str">
        <f t="shared" si="167"/>
        <v/>
      </c>
    </row>
    <row r="1484" spans="2:7" x14ac:dyDescent="0.4">
      <c r="B1484" s="10">
        <v>78</v>
      </c>
      <c r="C1484" s="134" t="str">
        <f t="shared" si="164"/>
        <v>78</v>
      </c>
      <c r="D1484" s="185" t="str">
        <f>IFERROR(VLOOKUP(C1484,'2 出納簿(入力用)'!$C$5:$L$304,7,FALSE),"")</f>
        <v/>
      </c>
      <c r="E1484" s="185" t="str">
        <f t="shared" si="165"/>
        <v/>
      </c>
      <c r="F1484" s="201" t="str">
        <f t="shared" si="166"/>
        <v/>
      </c>
      <c r="G1484" s="202" t="str">
        <f t="shared" si="167"/>
        <v/>
      </c>
    </row>
    <row r="1485" spans="2:7" x14ac:dyDescent="0.4">
      <c r="B1485" s="10">
        <v>79</v>
      </c>
      <c r="C1485" s="134" t="str">
        <f t="shared" si="164"/>
        <v>79</v>
      </c>
      <c r="D1485" s="185" t="str">
        <f>IFERROR(VLOOKUP(C1485,'2 出納簿(入力用)'!$C$5:$L$304,7,FALSE),"")</f>
        <v/>
      </c>
      <c r="E1485" s="185" t="str">
        <f t="shared" si="165"/>
        <v/>
      </c>
      <c r="F1485" s="201" t="str">
        <f t="shared" si="166"/>
        <v/>
      </c>
      <c r="G1485" s="202" t="str">
        <f t="shared" si="167"/>
        <v/>
      </c>
    </row>
    <row r="1486" spans="2:7" x14ac:dyDescent="0.4">
      <c r="B1486" s="10">
        <v>80</v>
      </c>
      <c r="C1486" s="134" t="str">
        <f t="shared" si="164"/>
        <v>80</v>
      </c>
      <c r="D1486" s="185" t="str">
        <f>IFERROR(VLOOKUP(C1486,'2 出納簿(入力用)'!$C$5:$L$304,7,FALSE),"")</f>
        <v/>
      </c>
      <c r="E1486" s="185" t="str">
        <f t="shared" si="165"/>
        <v/>
      </c>
      <c r="F1486" s="201" t="str">
        <f t="shared" si="166"/>
        <v/>
      </c>
      <c r="G1486" s="202" t="str">
        <f t="shared" si="167"/>
        <v/>
      </c>
    </row>
    <row r="1487" spans="2:7" x14ac:dyDescent="0.4">
      <c r="B1487" s="10">
        <v>81</v>
      </c>
      <c r="C1487" s="134" t="str">
        <f t="shared" si="164"/>
        <v>81</v>
      </c>
      <c r="D1487" s="185" t="str">
        <f>IFERROR(VLOOKUP(C1487,'2 出納簿(入力用)'!$C$5:$L$304,7,FALSE),"")</f>
        <v/>
      </c>
      <c r="E1487" s="185" t="str">
        <f t="shared" si="165"/>
        <v/>
      </c>
      <c r="F1487" s="201" t="str">
        <f t="shared" si="166"/>
        <v/>
      </c>
      <c r="G1487" s="202" t="str">
        <f t="shared" si="167"/>
        <v/>
      </c>
    </row>
    <row r="1488" spans="2:7" x14ac:dyDescent="0.4">
      <c r="B1488" s="10">
        <v>82</v>
      </c>
      <c r="C1488" s="134" t="str">
        <f t="shared" si="164"/>
        <v>82</v>
      </c>
      <c r="D1488" s="185" t="str">
        <f>IFERROR(VLOOKUP(C1488,'2 出納簿(入力用)'!$C$5:$L$304,7,FALSE),"")</f>
        <v/>
      </c>
      <c r="E1488" s="185" t="str">
        <f t="shared" si="165"/>
        <v/>
      </c>
      <c r="F1488" s="201" t="str">
        <f t="shared" si="166"/>
        <v/>
      </c>
      <c r="G1488" s="202" t="str">
        <f t="shared" si="167"/>
        <v/>
      </c>
    </row>
    <row r="1489" spans="2:7" x14ac:dyDescent="0.4">
      <c r="B1489" s="10">
        <v>83</v>
      </c>
      <c r="C1489" s="134" t="str">
        <f t="shared" si="164"/>
        <v>83</v>
      </c>
      <c r="D1489" s="185" t="str">
        <f>IFERROR(VLOOKUP(C1489,'2 出納簿(入力用)'!$C$5:$L$304,7,FALSE),"")</f>
        <v/>
      </c>
      <c r="E1489" s="185" t="str">
        <f t="shared" si="165"/>
        <v/>
      </c>
      <c r="F1489" s="201" t="str">
        <f t="shared" si="166"/>
        <v/>
      </c>
      <c r="G1489" s="202" t="str">
        <f t="shared" si="167"/>
        <v/>
      </c>
    </row>
    <row r="1490" spans="2:7" x14ac:dyDescent="0.4">
      <c r="B1490" s="10">
        <v>84</v>
      </c>
      <c r="C1490" s="134" t="str">
        <f t="shared" si="164"/>
        <v>84</v>
      </c>
      <c r="D1490" s="185" t="str">
        <f>IFERROR(VLOOKUP(C1490,'2 出納簿(入力用)'!$C$5:$L$304,7,FALSE),"")</f>
        <v/>
      </c>
      <c r="E1490" s="185" t="str">
        <f t="shared" si="165"/>
        <v/>
      </c>
      <c r="F1490" s="201" t="str">
        <f t="shared" si="166"/>
        <v/>
      </c>
      <c r="G1490" s="202" t="str">
        <f t="shared" si="167"/>
        <v/>
      </c>
    </row>
    <row r="1491" spans="2:7" x14ac:dyDescent="0.4">
      <c r="B1491" s="10">
        <v>85</v>
      </c>
      <c r="C1491" s="134" t="str">
        <f t="shared" si="164"/>
        <v>85</v>
      </c>
      <c r="D1491" s="185" t="str">
        <f>IFERROR(VLOOKUP(C1491,'2 出納簿(入力用)'!$C$5:$L$304,7,FALSE),"")</f>
        <v/>
      </c>
      <c r="E1491" s="185" t="str">
        <f t="shared" si="165"/>
        <v/>
      </c>
      <c r="F1491" s="201" t="str">
        <f t="shared" si="166"/>
        <v/>
      </c>
      <c r="G1491" s="202" t="str">
        <f t="shared" si="167"/>
        <v/>
      </c>
    </row>
    <row r="1492" spans="2:7" x14ac:dyDescent="0.4">
      <c r="B1492" s="10">
        <v>86</v>
      </c>
      <c r="C1492" s="134" t="str">
        <f t="shared" si="164"/>
        <v>86</v>
      </c>
      <c r="D1492" s="185" t="str">
        <f>IFERROR(VLOOKUP(C1492,'2 出納簿(入力用)'!$C$5:$L$304,7,FALSE),"")</f>
        <v/>
      </c>
      <c r="E1492" s="185" t="str">
        <f t="shared" si="165"/>
        <v/>
      </c>
      <c r="F1492" s="201" t="str">
        <f t="shared" si="166"/>
        <v/>
      </c>
      <c r="G1492" s="202" t="str">
        <f t="shared" si="167"/>
        <v/>
      </c>
    </row>
    <row r="1493" spans="2:7" x14ac:dyDescent="0.4">
      <c r="B1493" s="10">
        <v>87</v>
      </c>
      <c r="C1493" s="134" t="str">
        <f t="shared" si="164"/>
        <v>87</v>
      </c>
      <c r="D1493" s="185" t="str">
        <f>IFERROR(VLOOKUP(C1493,'2 出納簿(入力用)'!$C$5:$L$304,7,FALSE),"")</f>
        <v/>
      </c>
      <c r="E1493" s="185" t="str">
        <f t="shared" si="165"/>
        <v/>
      </c>
      <c r="F1493" s="201" t="str">
        <f t="shared" si="166"/>
        <v/>
      </c>
      <c r="G1493" s="202" t="str">
        <f t="shared" si="167"/>
        <v/>
      </c>
    </row>
    <row r="1494" spans="2:7" x14ac:dyDescent="0.4">
      <c r="B1494" s="10">
        <v>88</v>
      </c>
      <c r="C1494" s="134" t="str">
        <f t="shared" si="164"/>
        <v>88</v>
      </c>
      <c r="D1494" s="185" t="str">
        <f>IFERROR(VLOOKUP(C1494,'2 出納簿(入力用)'!$C$5:$L$304,7,FALSE),"")</f>
        <v/>
      </c>
      <c r="E1494" s="185" t="str">
        <f t="shared" si="165"/>
        <v/>
      </c>
      <c r="F1494" s="201" t="str">
        <f t="shared" si="166"/>
        <v/>
      </c>
      <c r="G1494" s="202" t="str">
        <f t="shared" si="167"/>
        <v/>
      </c>
    </row>
    <row r="1495" spans="2:7" x14ac:dyDescent="0.4">
      <c r="B1495" s="10">
        <v>89</v>
      </c>
      <c r="C1495" s="134" t="str">
        <f t="shared" si="164"/>
        <v>89</v>
      </c>
      <c r="D1495" s="185" t="str">
        <f>IFERROR(VLOOKUP(C1495,'2 出納簿(入力用)'!$C$5:$L$304,7,FALSE),"")</f>
        <v/>
      </c>
      <c r="E1495" s="185" t="str">
        <f t="shared" si="165"/>
        <v/>
      </c>
      <c r="F1495" s="201" t="str">
        <f t="shared" si="166"/>
        <v/>
      </c>
      <c r="G1495" s="202" t="str">
        <f t="shared" si="167"/>
        <v/>
      </c>
    </row>
    <row r="1496" spans="2:7" x14ac:dyDescent="0.4">
      <c r="B1496" s="10">
        <v>90</v>
      </c>
      <c r="C1496" s="134" t="str">
        <f t="shared" si="164"/>
        <v>90</v>
      </c>
      <c r="D1496" s="185" t="str">
        <f>IFERROR(VLOOKUP(C1496,'2 出納簿(入力用)'!$C$5:$L$304,7,FALSE),"")</f>
        <v/>
      </c>
      <c r="E1496" s="185" t="str">
        <f t="shared" si="165"/>
        <v/>
      </c>
      <c r="F1496" s="201" t="str">
        <f t="shared" si="166"/>
        <v/>
      </c>
      <c r="G1496" s="202" t="str">
        <f t="shared" si="167"/>
        <v/>
      </c>
    </row>
    <row r="1497" spans="2:7" x14ac:dyDescent="0.4">
      <c r="B1497" s="10">
        <v>91</v>
      </c>
      <c r="C1497" s="134" t="str">
        <f t="shared" si="164"/>
        <v>91</v>
      </c>
      <c r="D1497" s="185" t="str">
        <f>IFERROR(VLOOKUP(C1497,'2 出納簿(入力用)'!$C$5:$L$304,7,FALSE),"")</f>
        <v/>
      </c>
      <c r="E1497" s="185" t="str">
        <f t="shared" si="165"/>
        <v/>
      </c>
      <c r="F1497" s="201" t="str">
        <f t="shared" si="166"/>
        <v/>
      </c>
      <c r="G1497" s="202" t="str">
        <f t="shared" si="167"/>
        <v/>
      </c>
    </row>
    <row r="1498" spans="2:7" x14ac:dyDescent="0.4">
      <c r="B1498" s="10">
        <v>92</v>
      </c>
      <c r="C1498" s="134" t="str">
        <f t="shared" si="164"/>
        <v>92</v>
      </c>
      <c r="D1498" s="185" t="str">
        <f>IFERROR(VLOOKUP(C1498,'2 出納簿(入力用)'!$C$5:$L$304,7,FALSE),"")</f>
        <v/>
      </c>
      <c r="E1498" s="185" t="str">
        <f t="shared" si="165"/>
        <v/>
      </c>
      <c r="F1498" s="201" t="str">
        <f t="shared" si="166"/>
        <v/>
      </c>
      <c r="G1498" s="202" t="str">
        <f t="shared" si="167"/>
        <v/>
      </c>
    </row>
    <row r="1499" spans="2:7" x14ac:dyDescent="0.4">
      <c r="B1499" s="10">
        <v>93</v>
      </c>
      <c r="C1499" s="134" t="str">
        <f t="shared" si="164"/>
        <v>93</v>
      </c>
      <c r="D1499" s="185" t="str">
        <f>IFERROR(VLOOKUP(C1499,'2 出納簿(入力用)'!$C$5:$L$304,7,FALSE),"")</f>
        <v/>
      </c>
      <c r="E1499" s="185" t="str">
        <f t="shared" si="165"/>
        <v/>
      </c>
      <c r="F1499" s="201" t="str">
        <f t="shared" si="166"/>
        <v/>
      </c>
      <c r="G1499" s="202" t="str">
        <f t="shared" si="167"/>
        <v/>
      </c>
    </row>
    <row r="1500" spans="2:7" x14ac:dyDescent="0.4">
      <c r="B1500" s="10">
        <v>94</v>
      </c>
      <c r="C1500" s="134" t="str">
        <f t="shared" si="164"/>
        <v>94</v>
      </c>
      <c r="D1500" s="185" t="str">
        <f>IFERROR(VLOOKUP(C1500,'2 出納簿(入力用)'!$C$5:$L$304,7,FALSE),"")</f>
        <v/>
      </c>
      <c r="E1500" s="185" t="str">
        <f t="shared" si="165"/>
        <v/>
      </c>
      <c r="F1500" s="201" t="str">
        <f t="shared" si="166"/>
        <v/>
      </c>
      <c r="G1500" s="202" t="str">
        <f t="shared" si="167"/>
        <v/>
      </c>
    </row>
    <row r="1501" spans="2:7" x14ac:dyDescent="0.4">
      <c r="B1501" s="10">
        <v>95</v>
      </c>
      <c r="C1501" s="134" t="str">
        <f t="shared" si="164"/>
        <v>95</v>
      </c>
      <c r="D1501" s="185" t="str">
        <f>IFERROR(VLOOKUP(C1501,'2 出納簿(入力用)'!$C$5:$L$304,7,FALSE),"")</f>
        <v/>
      </c>
      <c r="E1501" s="185" t="str">
        <f t="shared" si="165"/>
        <v/>
      </c>
      <c r="F1501" s="201" t="str">
        <f t="shared" si="166"/>
        <v/>
      </c>
      <c r="G1501" s="202" t="str">
        <f t="shared" si="167"/>
        <v/>
      </c>
    </row>
    <row r="1502" spans="2:7" x14ac:dyDescent="0.4">
      <c r="B1502" s="10">
        <v>96</v>
      </c>
      <c r="C1502" s="134" t="str">
        <f t="shared" si="164"/>
        <v>96</v>
      </c>
      <c r="D1502" s="185" t="str">
        <f>IFERROR(VLOOKUP(C1502,'2 出納簿(入力用)'!$C$5:$L$304,7,FALSE),"")</f>
        <v/>
      </c>
      <c r="E1502" s="185" t="str">
        <f t="shared" si="165"/>
        <v/>
      </c>
      <c r="F1502" s="201" t="str">
        <f t="shared" si="166"/>
        <v/>
      </c>
      <c r="G1502" s="202" t="str">
        <f t="shared" si="167"/>
        <v/>
      </c>
    </row>
    <row r="1503" spans="2:7" x14ac:dyDescent="0.4">
      <c r="B1503" s="10">
        <v>97</v>
      </c>
      <c r="C1503" s="134" t="str">
        <f t="shared" ref="C1503:C1506" si="168">CONCATENATE(B1503,$U$4)</f>
        <v>97</v>
      </c>
      <c r="D1503" s="185" t="str">
        <f>IFERROR(VLOOKUP(C1503,'2 出納簿(入力用)'!$C$5:$L$304,7,FALSE),"")</f>
        <v/>
      </c>
      <c r="E1503" s="185" t="str">
        <f t="shared" si="165"/>
        <v/>
      </c>
      <c r="F1503" s="201" t="str">
        <f t="shared" si="166"/>
        <v/>
      </c>
      <c r="G1503" s="202" t="str">
        <f t="shared" si="167"/>
        <v/>
      </c>
    </row>
    <row r="1504" spans="2:7" x14ac:dyDescent="0.4">
      <c r="B1504" s="10">
        <v>98</v>
      </c>
      <c r="C1504" s="134" t="str">
        <f t="shared" si="168"/>
        <v>98</v>
      </c>
      <c r="D1504" s="185" t="str">
        <f>IFERROR(VLOOKUP(C1504,'2 出納簿(入力用)'!$C$5:$L$304,7,FALSE),"")</f>
        <v/>
      </c>
      <c r="E1504" s="185" t="str">
        <f t="shared" ref="E1504:E1506" si="169">IFERROR(E1503+D1504,"")</f>
        <v/>
      </c>
      <c r="F1504" s="201" t="str">
        <f t="shared" si="166"/>
        <v/>
      </c>
      <c r="G1504" s="202" t="str">
        <f t="shared" si="167"/>
        <v/>
      </c>
    </row>
    <row r="1505" spans="2:7" x14ac:dyDescent="0.4">
      <c r="B1505" s="10">
        <v>99</v>
      </c>
      <c r="C1505" s="134" t="str">
        <f t="shared" si="168"/>
        <v>99</v>
      </c>
      <c r="D1505" s="185" t="str">
        <f>IFERROR(VLOOKUP(C1505,'2 出納簿(入力用)'!$C$5:$L$304,7,FALSE),"")</f>
        <v/>
      </c>
      <c r="E1505" s="185" t="str">
        <f t="shared" si="169"/>
        <v/>
      </c>
      <c r="F1505" s="201" t="str">
        <f t="shared" si="166"/>
        <v/>
      </c>
      <c r="G1505" s="202" t="str">
        <f t="shared" si="167"/>
        <v/>
      </c>
    </row>
    <row r="1506" spans="2:7" ht="15" thickBot="1" x14ac:dyDescent="0.45">
      <c r="B1506" s="41">
        <v>100</v>
      </c>
      <c r="C1506" s="205" t="str">
        <f t="shared" si="168"/>
        <v>100</v>
      </c>
      <c r="D1506" s="206" t="str">
        <f>IFERROR(VLOOKUP(C1506,'2 出納簿(入力用)'!$C$5:$L$304,7,FALSE),"")</f>
        <v/>
      </c>
      <c r="E1506" s="207" t="str">
        <f t="shared" si="169"/>
        <v/>
      </c>
      <c r="F1506" s="208" t="str">
        <f t="shared" si="166"/>
        <v/>
      </c>
      <c r="G1506" s="209" t="str">
        <f t="shared" si="167"/>
        <v/>
      </c>
    </row>
  </sheetData>
  <mergeCells count="3">
    <mergeCell ref="E3:E6"/>
    <mergeCell ref="F3:F6"/>
    <mergeCell ref="G3:G6"/>
  </mergeCells>
  <phoneticPr fontId="2"/>
  <hyperlinks>
    <hyperlink ref="H3" location="'非計算元シート(支出)'!B107" display="'非計算元シート(支出)'!B107" xr:uid="{837FDA40-F6B5-4B60-96EE-8D12B881037C}"/>
    <hyperlink ref="I3" location="'非計算元シート(支出)'!B207" display="'非計算元シート(支出)'!B207" xr:uid="{EFBDABA2-66DC-4CB1-99C5-A3719DB32217}"/>
    <hyperlink ref="J3" location="'非計算元シート(支出)'!B307" display="'非計算元シート(支出)'!B307" xr:uid="{492A2435-9809-4C70-83C0-94FC99BFD319}"/>
    <hyperlink ref="K3" location="'非計算元シート(支出)'!B407" display="'非計算元シート(支出)'!B407" xr:uid="{C45C8E6F-D154-46FA-9941-DFC2DA4DD406}"/>
    <hyperlink ref="L3" location="'非計算元シート(支出)'!B507" display="'非計算元シート(支出)'!B507" xr:uid="{D45B4ED3-B76B-410F-8481-985D3F8EFDD3}"/>
    <hyperlink ref="M3" location="'非計算元シート(支出)'!B607" display="'非計算元シート(支出)'!B607" xr:uid="{1E372855-78A5-4CA8-A9BE-01650CA61E46}"/>
    <hyperlink ref="N3" location="'非計算元シート(支出)'!B707" display="'非計算元シート(支出)'!B707" xr:uid="{151C1CBC-6592-436F-B037-2D08CF103395}"/>
    <hyperlink ref="O3" location="'非計算元シート(支出)'!B807" display="'非計算元シート(支出)'!B807" xr:uid="{D900822B-EE38-4AC7-9D8C-AC670C2B008B}"/>
    <hyperlink ref="P3" location="'非計算元シート(支出)'!B907" display="'非計算元シート(支出)'!B907" xr:uid="{ADEACE77-6530-4673-8262-E4A96EA71D12}"/>
    <hyperlink ref="Q3" location="'非計算元シート(支出)'!B1007" display="'非計算元シート(支出)'!B1007" xr:uid="{7F8FBC27-1AEA-4A90-9DCC-0E7DF20D067C}"/>
    <hyperlink ref="R3" location="'非計算元シート(支出)'!B1107" display="'非計算元シート(支出)'!B1107" xr:uid="{DB1EDDDB-E4B5-4F2C-ADA8-A95D53FA385E}"/>
    <hyperlink ref="S3" location="'非計算元シート(支出)'!B1207" display="'非計算元シート(支出)'!B1207" xr:uid="{DAA729A4-5A67-45A7-AB33-CAFB7E4EB039}"/>
    <hyperlink ref="T3" location="'非計算元シート(支出)'!B1307" display="'非計算元シート(支出)'!B1307" xr:uid="{8CE3A655-22ED-460C-90E6-EF0D20A2D3B5}"/>
    <hyperlink ref="U3" location="'非計算元シート(支出)'!B1407" display="'非計算元シート(支出)'!B1407" xr:uid="{310B3B90-C490-4E9D-8BF5-E47049E03B9F}"/>
  </hyperlinks>
  <pageMargins left="0.59055118110236227" right="0.59055118110236227" top="0.59055118110236227" bottom="0.59055118110236227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【はじめに】</vt:lpstr>
      <vt:lpstr>1 設定</vt:lpstr>
      <vt:lpstr>2 出納簿(入力用)</vt:lpstr>
      <vt:lpstr>3 科目別出納簿</vt:lpstr>
      <vt:lpstr>4 決算書</vt:lpstr>
      <vt:lpstr>5 予算書</vt:lpstr>
      <vt:lpstr>非計算元シート(収入)</vt:lpstr>
      <vt:lpstr>非計算元シート(支出)</vt:lpstr>
      <vt:lpstr>【はじめに】!Print_Area</vt:lpstr>
      <vt:lpstr>'1 設定'!Print_Area</vt:lpstr>
      <vt:lpstr>'2 出納簿(入力用)'!Print_Area</vt:lpstr>
      <vt:lpstr>'3 科目別出納簿'!Print_Area</vt:lpstr>
      <vt:lpstr>'4 決算書'!Print_Area</vt:lpstr>
      <vt:lpstr>'5 予算書'!Print_Area</vt:lpstr>
      <vt:lpstr>'2 出納簿(入力用)'!Print_Titles</vt:lpstr>
    </vt:vector>
  </TitlesOfParts>
  <Company>FukushimaCity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5373</dc:creator>
  <cp:lastModifiedBy>5373</cp:lastModifiedBy>
  <cp:lastPrinted>2026-03-23T12:17:46Z</cp:lastPrinted>
  <dcterms:created xsi:type="dcterms:W3CDTF">2024-01-25T23:27:11Z</dcterms:created>
  <dcterms:modified xsi:type="dcterms:W3CDTF">2026-03-24T00:31:22Z</dcterms:modified>
</cp:coreProperties>
</file>