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95A210DB-790E-4A62-8A9C-16B22A437F35}" xr6:coauthVersionLast="47" xr6:coauthVersionMax="47" xr10:uidLastSave="{00000000-0000-0000-0000-000000000000}"/>
  <bookViews>
    <workbookView xWindow="1425" yWindow="1425" windowWidth="21600" windowHeight="11295"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<sst xmlns="http://schemas.openxmlformats.org/spreadsheetml/2006/main" count="7427" uniqueCount="2491">
  <si>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</si>
  <si>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</si>
  <si>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</si>
  <si>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</si>
  <si>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</si>
  <si>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</si>
  <si>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</si>
  <si>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</si>
  <si>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</si>
  <si>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</si>
  <si>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</si>
  <si>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</si>
  <si>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</si>
  <si>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</si>
  <si>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</si>
  <si>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</si>
  <si>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</si>
  <si>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</si>
  <si>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</si>
  <si>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</si>
  <si>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</si>
  <si>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</si>
  <si>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</si>
  <si>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</si>
  <si>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</si>
  <si>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</si>
  <si>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</si>
  <si>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</si>
  <si>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</si>
  <si>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</si>
  <si>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</si>
  <si>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</si>
  <si>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</si>
  <si>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</si>
  <si>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</si>
  <si>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</si>
  <si>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</si>
  <si>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</si>
  <si>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</si>
  <si>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</si>
  <si>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</si>
  <si>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</si>
  <si>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</si>
  <si>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</si>
  <si>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</si>
  <si>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</si>
  <si>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</si>
  <si>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</si>
  <si>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</si>
  <si>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</si>
  <si>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</si>
  <si>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</si>
  <si>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</si>
  <si>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</si>
  <si>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</si>
  <si>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</si>
  <si>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</si>
  <si>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</si>
  <si>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</si>
  <si>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</si>
  <si>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</si>
  <si>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</si>
  <si>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</si>
  <si>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</si>
  <si>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</si>
  <si>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</si>
  <si>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</si>
  <si>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</si>
  <si>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</si>
  <si>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</si>
  <si>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</si>
  <si>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</si>
  <si>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</si>
  <si>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</si>
  <si>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</si>
  <si>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</si>
  <si>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</si>
  <si>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</si>
  <si>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</si>
  <si>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</si>
  <si>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</si>
  <si>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</si>
  <si>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</si>
  <si>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</si>
  <si>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</si>
  <si>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</si>
  <si>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</si>
  <si>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</si>
  <si>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</si>
  <si>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</si>
  <si>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</si>
  <si>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</si>
  <si>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</si>
  <si>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</si>
  <si>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</si>
  <si>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</si>
  <si>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</si>
  <si>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</si>
  <si>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</si>
  <si>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</si>
  <si>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</si>
  <si>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</si>
  <si>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</si>
  <si>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</si>
  <si>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</si>
  <si>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</si>
  <si>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</si>
  <si>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</si>
  <si>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</si>
  <si>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</si>
  <si>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</si>
  <si>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</si>
  <si>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</si>
  <si>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</si>
  <si>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</si>
  <si>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</si>
  <si>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</si>
  <si>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</si>
  <si>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</si>
  <si>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</si>
  <si>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</si>
  <si>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</si>
  <si>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</si>
  <si>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</si>
  <si>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</si>
  <si>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</si>
  <si>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</si>
  <si>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</si>
  <si>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</si>
  <si>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</si>
  <si>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</si>
  <si>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</si>
  <si>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</si>
  <si>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</si>
  <si>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</si>
  <si>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</si>
  <si>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</si>
  <si>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</si>
  <si>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</si>
  <si>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</si>
  <si>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</si>
  <si>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</si>
  <si>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</si>
  <si>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</si>
  <si>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</si>
  <si>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</si>
  <si>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</si>
  <si>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</si>
  <si>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</si>
  <si>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</si>
  <si>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</si>
  <si>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</si>
  <si>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</si>
  <si>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</si>
  <si>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</si>
  <si>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</si>
  <si>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</si>
  <si>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</si>
  <si>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</si>
  <si>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</si>
  <si>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</si>
  <si>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</si>
  <si>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</si>
  <si>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</si>
  <si>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</si>
  <si>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</si>
  <si>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</si>
  <si>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</si>
  <si>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</si>
  <si>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</si>
  <si>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</si>
  <si>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</si>
  <si>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</si>
  <si>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</si>
  <si>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</si>
  <si>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</si>
  <si>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</si>
  <si>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</si>
  <si>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</si>
  <si>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</si>
  <si>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</si>
  <si>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</si>
  <si>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</si>
  <si>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</si>
  <si>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</si>
  <si>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</si>
  <si>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</si>
  <si>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</si>
  <si>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</si>
  <si>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</si>
  <si>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</si>
  <si>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</si>
  <si>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</si>
  <si>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</si>
  <si>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</si>
  <si>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</si>
  <si>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</si>
  <si>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</si>
  <si>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</si>
  <si>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</si>
  <si>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</si>
  <si>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</si>
  <si>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</si>
  <si>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</si>
  <si>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</si>
  <si>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</si>
  <si>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</si>
  <si>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</si>
  <si>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</si>
  <si>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</si>
  <si>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</si>
  <si>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</si>
  <si>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</si>
  <si>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</si>
  <si>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</si>
  <si>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</si>
  <si>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</si>
  <si>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</si>
  <si>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</si>
  <si>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</si>
  <si>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</si>
  <si>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</si>
  <si>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</si>
  <si>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</si>
  <si>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</si>
  <si>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</si>
  <si>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</si>
  <si>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</si>
  <si>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</si>
  <si>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</si>
  <si>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</si>
  <si>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</si>
  <si>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</si>
  <si>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</si>
  <si>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</si>
  <si>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</si>
  <si>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</si>
  <si>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</si>
  <si>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</si>
  <si>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</si>
  <si>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</si>
  <si>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</si>
  <si>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</si>
  <si>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</si>
  <si>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</si>
  <si>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</si>
  <si>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</si>
  <si>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</si>
  <si>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</si>
  <si>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</si>
  <si>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</si>
  <si>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</si>
  <si>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</si>
  <si>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</si>
  <si>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</si>
  <si>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</si>
  <si>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</si>
  <si>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</si>
  <si>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</si>
  <si>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</si>
  <si>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</si>
  <si>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</si>
  <si>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</si>
  <si>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</si>
  <si>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</si>
  <si>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</si>
  <si>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</si>
  <si>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</si>
  <si>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</si>
  <si>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</si>
  <si>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</si>
  <si>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</si>
  <si>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</si>
  <si>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</si>
  <si>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</si>
  <si>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</si>
  <si>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</si>
  <si>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</si>
  <si>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</si>
  <si>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</si>
  <si>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</si>
  <si>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</si>
  <si>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</si>
  <si>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</si>
  <si>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</si>
  <si>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</si>
  <si>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</si>
  <si>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</si>
  <si>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</si>
  <si>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</si>
  <si>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</si>
  <si>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</si>
  <si>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</si>
  <si>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</si>
  <si>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</si>
  <si>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</si>
  <si>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</si>
  <si>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</si>
  <si>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</si>
  <si>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</si>
  <si>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</si>
  <si>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</si>
  <si>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</si>
  <si>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</si>
  <si>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</si>
  <si>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</si>
  <si>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</si>
  <si>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</si>
  <si>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</si>
  <si>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</si>
  <si>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</si>
  <si>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</si>
  <si>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</si>
  <si>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</si>
  <si>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</si>
  <si>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</si>
  <si>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</si>
  <si>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</si>
  <si>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</si>
  <si>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</si>
  <si>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</si>
  <si>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</si>
  <si>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</si>
  <si>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</si>
  <si>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</si>
  <si>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</si>
  <si>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</si>
  <si>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</si>
  <si>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</si>
  <si>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</si>
  <si>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</si>
  <si>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</si>
  <si>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</si>
  <si>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</si>
  <si>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</si>
  <si>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</si>
  <si>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</si>
  <si>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</si>
  <si>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</si>
  <si>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</si>
  <si>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</si>
  <si>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</si>
  <si>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</si>
  <si>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</si>
  <si>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</si>
  <si>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</si>
  <si>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</si>
  <si>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</si>
  <si>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</si>
  <si>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</si>
  <si>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</si>
  <si>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</si>
  <si>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</si>
  <si>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</si>
  <si>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</si>
  <si>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</si>
  <si>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</si>
  <si>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</si>
  <si>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</si>
  <si>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</si>
  <si>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</si>
  <si>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</si>
  <si>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</si>
  <si>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</si>
  <si>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</si>
  <si>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</si>
  <si>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</si>
  <si>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</si>
  <si>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</si>
  <si>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</si>
  <si>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</si>
  <si>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</si>
  <si>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</si>
  <si>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</si>
  <si>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</si>
  <si>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</si>
  <si>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</si>
  <si>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</si>
  <si>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</si>
  <si>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</si>
  <si>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</si>
  <si>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</si>
  <si>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</si>
  <si>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</si>
  <si>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</si>
  <si>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</si>
  <si>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</si>
  <si>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</si>
  <si>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</si>
  <si>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</si>
  <si>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</si>
  <si>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</si>
  <si>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</si>
  <si>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</si>
  <si>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</si>
  <si>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</si>
  <si>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</si>
  <si>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</si>
  <si>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</si>
  <si>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</si>
  <si>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</si>
  <si>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</si>
  <si>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</si>
  <si>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</si>
  <si>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</si>
  <si>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</si>
  <si>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</si>
  <si>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</si>
  <si>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</si>
  <si>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</si>
  <si>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</si>
  <si>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</si>
  <si>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</si>
  <si>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</si>
  <si>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</si>
  <si>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</si>
  <si>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</si>
  <si>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</si>
  <si>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</si>
  <si>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</si>
  <si>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</si>
  <si>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</si>
  <si>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</si>
  <si>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</si>
  <si>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</si>
  <si>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</si>
  <si>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</si>
  <si>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</si>
  <si>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</si>
  <si>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</si>
  <si>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</si>
  <si>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</si>
  <si>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</si>
  <si>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</si>
  <si>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</si>
  <si>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</si>
  <si>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</si>
  <si>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</si>
  <si>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</si>
  <si>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</si>
  <si>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</si>
  <si>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</si>
  <si>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</si>
  <si>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</si>
  <si>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</si>
  <si>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</si>
  <si>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</si>
  <si>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</si>
  <si>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</si>
  <si>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</si>
  <si>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</si>
  <si>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</si>
  <si>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</si>
  <si>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</si>
  <si>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</si>
  <si>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</si>
  <si>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</si>
  <si>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</si>
  <si>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</si>
  <si>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</si>
  <si>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</si>
  <si>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</si>
  <si>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</si>
  <si>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</si>
  <si>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</si>
  <si>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</si>
  <si>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</si>
  <si>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</si>
  <si>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</si>
  <si>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</si>
  <si>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</si>
  <si>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</si>
  <si>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</si>
  <si>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</si>
  <si>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</si>
  <si>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</si>
  <si>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</si>
  <si>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</si>
  <si>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</si>
  <si>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</si>
  <si>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</si>
  <si>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</si>
  <si>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</si>
  <si>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</si>
  <si>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</si>
  <si>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</si>
  <si>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</si>
  <si>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</si>
  <si>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</si>
  <si>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</si>
  <si>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</si>
  <si>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</si>
  <si>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</si>
  <si>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</si>
  <si>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</si>
  <si>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</si>
  <si>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</si>
  <si>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</si>
  <si>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</si>
  <si>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</si>
  <si>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</si>
  <si>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</si>
  <si>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</si>
  <si>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</si>
  <si>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</si>
  <si>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</si>
  <si>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</si>
  <si>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</si>
  <si>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</si>
  <si>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</si>
  <si>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</si>
  <si>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</si>
  <si>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</si>
  <si>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</si>
  <si>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</si>
  <si>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</si>
  <si>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</si>
  <si>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</si>
  <si>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</si>
  <si>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</si>
  <si>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</si>
  <si>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</si>
  <si>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</si>
  <si>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</si>
  <si>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</si>
  <si>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</si>
  <si>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</si>
  <si>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</si>
  <si>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</si>
  <si>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</si>
  <si>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</si>
  <si>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</si>
  <si>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</si>
  <si>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</si>
  <si>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</si>
  <si>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</si>
  <si>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</si>
  <si>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</si>
  <si>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</si>
  <si>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</si>
  <si>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</si>
  <si>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</si>
  <si>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</si>
  <si>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</si>
  <si>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</si>
  <si>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</si>
  <si>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</si>
  <si>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</si>
  <si>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</si>
  <si>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</si>
  <si>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</si>
  <si>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</si>
  <si>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</si>
  <si>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</si>
  <si>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</si>
  <si>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</si>
  <si>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</si>
  <si>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</si>
  <si>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</si>
  <si>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</si>
  <si>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</si>
  <si>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</si>
  <si>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</si>
  <si>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</si>
  <si>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</si>
  <si>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</si>
  <si>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</si>
  <si>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</si>
  <si>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</si>
  <si>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</si>
  <si>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</si>
  <si>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</si>
  <si>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</si>
  <si>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</si>
  <si>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</si>
  <si>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</si>
  <si>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</si>
  <si>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</si>
  <si>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</si>
  <si>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</si>
  <si>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</si>
  <si>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</si>
  <si>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</si>
  <si>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</si>
  <si>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</si>
  <si>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</si>
  <si>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</si>
  <si>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</si>
  <si>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</si>
  <si>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</si>
  <si>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</si>
  <si>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</si>
  <si>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</si>
  <si>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</si>
  <si>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</si>
  <si>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</si>
  <si>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</si>
  <si>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</si>
  <si>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</si>
  <si>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</si>
  <si>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</si>
  <si>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</si>
  <si>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</si>
  <si>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</si>
  <si>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</si>
  <si>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</si>
  <si>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</si>
  <si>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</si>
  <si>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</si>
  <si>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</si>
  <si>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</si>
  <si>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</si>
  <si>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</si>
  <si>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</si>
  <si>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</si>
  <si>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</si>
  <si>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</si>
  <si>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</si>
  <si>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</si>
  <si>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</si>
  <si>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</si>
  <si>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</si>
  <si>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</si>
  <si>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</si>
  <si>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</si>
  <si>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</si>
  <si>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</si>
  <si>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</si>
  <si>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</si>
  <si>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</si>
  <si>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</si>
  <si>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</si>
  <si>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</si>
  <si>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</si>
  <si>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</si>
  <si>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</si>
  <si>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</si>
  <si>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</si>
  <si>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</si>
  <si>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</si>
  <si>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</si>
  <si>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</si>
  <si>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</si>
  <si>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</si>
  <si>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</si>
  <si>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</si>
  <si>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</si>
  <si>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</si>
  <si>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</si>
  <si>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</si>
  <si>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</si>
  <si>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</si>
  <si>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</si>
  <si>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</si>
  <si>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</si>
  <si>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</si>
  <si>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</si>
  <si>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</si>
  <si>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</si>
  <si>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</si>
  <si>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</si>
  <si>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</si>
  <si>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</si>
  <si>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</si>
  <si>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</si>
  <si>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</si>
  <si>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</si>
  <si>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</si>
  <si>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</si>
  <si>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</si>
  <si>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</si>
  <si>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</si>
  <si>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</si>
  <si>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</si>
  <si>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</si>
  <si>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</si>
  <si>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</si>
  <si>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</si>
  <si>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</si>
  <si>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</si>
  <si>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</si>
  <si>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</si>
  <si>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</si>
  <si>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</si>
  <si>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</si>
  <si>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</si>
  <si>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</si>
  <si>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</si>
  <si>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</si>
  <si>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</si>
  <si>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</si>
  <si>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</si>
  <si>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</si>
  <si>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</si>
  <si>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</si>
  <si>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</si>
  <si>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</si>
  <si>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</si>
  <si>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</si>
  <si>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</si>
  <si>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</si>
  <si>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</si>
  <si>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</si>
  <si>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</si>
  <si>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</si>
  <si>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</si>
  <si>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</si>
  <si>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</si>
  <si>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</si>
  <si>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</si>
  <si>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</si>
  <si>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</si>
  <si>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</si>
  <si>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</si>
  <si>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</si>
  <si>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</si>
  <si>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</si>
  <si>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</si>
  <si>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</si>
  <si>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</si>
  <si>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</si>
  <si>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</si>
  <si>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</si>
  <si>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</si>
  <si>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</si>
  <si>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</si>
  <si>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</si>
  <si>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</si>
  <si>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</si>
  <si>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</si>
  <si>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</si>
  <si>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</si>
  <si>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</si>
  <si>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</si>
  <si>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</si>
  <si>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</si>
  <si>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</si>
  <si>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</si>
  <si>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</si>
  <si>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</si>
  <si>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</si>
  <si>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</si>
  <si>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</si>
  <si>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</si>
  <si>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</si>
  <si>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</si>
  <si>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</si>
  <si>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</si>
  <si>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</si>
  <si>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</si>
  <si>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</si>
  <si>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</si>
  <si>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</si>
  <si>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</si>
  <si>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</si>
  <si>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</si>
  <si>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</si>
  <si>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</si>
  <si>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</si>
  <si>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</si>
  <si>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</si>
  <si>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</si>
  <si>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</si>
  <si>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</si>
  <si>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</si>
  <si>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</si>
  <si>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</si>
  <si>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</si>
  <si>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</si>
  <si>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</si>
  <si>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</si>
  <si>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</si>
  <si>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</si>
  <si>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</si>
  <si>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</si>
  <si>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</si>
  <si>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</si>
  <si>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</si>
  <si>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</si>
  <si>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</si>
  <si>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</si>
  <si>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</si>
  <si>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</si>
  <si>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</si>
  <si>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</si>
  <si>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</si>
  <si>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</si>
  <si>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</si>
  <si>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</si>
  <si>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</si>
  <si>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</si>
  <si>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</si>
  <si>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</si>
  <si>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</si>
  <si>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</si>
  <si>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</si>
  <si>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</si>
  <si>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</si>
  <si>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</si>
  <si>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</si>
  <si>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</si>
  <si>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</si>
  <si>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</si>
  <si>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</si>
  <si>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</si>
  <si>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</si>
  <si>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</si>
  <si>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</si>
  <si>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</si>
  <si>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</si>
  <si>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</si>
  <si>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</si>
  <si>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</si>
  <si>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</si>
  <si>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</si>
  <si>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</si>
  <si>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</si>
  <si>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</si>
  <si>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</si>
  <si>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</si>
  <si>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</si>
  <si>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</si>
  <si>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</si>
  <si>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</si>
  <si>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</si>
  <si>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</si>
  <si>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</si>
  <si>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</si>
  <si>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</si>
  <si>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</si>
  <si>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</si>
  <si>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</si>
  <si>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</si>
  <si>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</si>
  <si>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</si>
  <si>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</si>
  <si>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</si>
  <si>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</si>
  <si>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</si>
  <si>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</si>
  <si>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</si>
  <si>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</si>
  <si>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</si>
  <si>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</si>
  <si>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</si>
  <si>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</si>
  <si>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</si>
  <si>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</si>
  <si>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</si>
  <si>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</si>
  <si>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</si>
  <si>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</si>
  <si>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</si>
  <si>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</si>
  <si>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</si>
  <si>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</si>
  <si>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</si>
  <si>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</si>
  <si>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</si>
  <si>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</si>
  <si>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</si>
  <si>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</si>
  <si>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</si>
  <si>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</si>
  <si>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</si>
  <si>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</si>
  <si>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</si>
  <si>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</si>
  <si>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</si>
  <si>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</si>
  <si>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</si>
  <si>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</si>
  <si>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</si>
  <si>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</si>
  <si>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</si>
  <si>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</si>
  <si>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</si>
  <si>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</si>
  <si>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</si>
  <si>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</si>
  <si>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</si>
  <si>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</si>
  <si>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</si>
  <si>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</si>
  <si>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</si>
  <si>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</si>
  <si>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</si>
  <si>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</si>
  <si>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</si>
  <si>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</si>
  <si>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</si>
  <si>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</si>
  <si>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</si>
  <si>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</si>
  <si>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</si>
  <si>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</si>
  <si>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</si>
  <si>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</si>
  <si>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</si>
  <si>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</si>
  <si>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</si>
  <si>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</si>
  <si>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</si>
  <si>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</si>
  <si>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</si>
  <si>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</si>
  <si>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</si>
  <si>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</si>
  <si>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</si>
  <si>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</si>
  <si>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</si>
  <si>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</si>
  <si>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</si>
  <si>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</si>
  <si>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</si>
  <si>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</si>
  <si>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</si>
  <si>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</si>
  <si>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</si>
  <si>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</si>
  <si>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</si>
  <si>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</si>
  <si>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</si>
  <si>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</si>
  <si>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</si>
  <si>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</si>
  <si>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</si>
  <si>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</si>
  <si>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</si>
  <si>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</si>
  <si>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</si>
  <si>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</si>
  <si>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</si>
  <si>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</si>
  <si>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</si>
  <si>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</si>
  <si>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</si>
  <si>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</si>
  <si>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</si>
  <si>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</si>
  <si>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</si>
  <si>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</si>
  <si>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</si>
  <si>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</si>
  <si>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</si>
  <si>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</si>
  <si>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</si>
  <si>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</si>
  <si>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</si>
  <si>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</si>
  <si>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</si>
  <si>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</si>
  <si>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</si>
  <si>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</si>
  <si>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</si>
  <si>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</si>
  <si>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</si>
  <si>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</si>
  <si>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</si>
  <si>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</si>
  <si>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</si>
  <si>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</si>
  <si>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</si>
  <si>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</si>
  <si>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</si>
  <si>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</si>
  <si>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</si>
  <si>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</si>
  <si>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</si>
  <si>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</si>
  <si>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</si>
  <si>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</si>
  <si>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</si>
  <si>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</si>
  <si>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</si>
  <si>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</si>
  <si>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</si>
  <si>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</si>
  <si>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</si>
  <si>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</si>
  <si>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</si>
  <si>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</si>
  <si>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</si>
  <si>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</si>
  <si>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</si>
  <si>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</si>
  <si>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</si>
  <si>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</si>
  <si>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</si>
  <si>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</si>
  <si>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</si>
  <si>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</si>
  <si>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</si>
  <si>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</si>
  <si>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</si>
  <si>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</si>
  <si>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</si>
  <si>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</si>
  <si>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</si>
  <si>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</si>
  <si>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</si>
  <si>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</si>
  <si>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</si>
  <si>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</si>
  <si>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</si>
  <si>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</si>
  <si>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</si>
  <si>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</si>
  <si>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</si>
  <si>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</si>
  <si>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</si>
  <si>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</si>
  <si>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</si>
  <si>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</si>
  <si>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</si>
  <si>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</si>
  <si>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</si>
  <si>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</si>
  <si>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</si>
  <si>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</si>
  <si>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</si>
  <si>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</si>
  <si>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</si>
  <si>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</si>
  <si>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</si>
  <si>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</si>
  <si>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</si>
  <si>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</si>
  <si>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</si>
  <si>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</si>
  <si>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</si>
  <si>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</si>
  <si>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</si>
  <si>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</si>
  <si>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</si>
  <si>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</si>
  <si>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</si>
  <si>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</si>
  <si>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</si>
  <si>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</si>
  <si>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</si>
  <si>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</si>
  <si>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</si>
  <si>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</si>
  <si>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</si>
  <si>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</si>
  <si>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</si>
  <si>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</si>
  <si>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</si>
  <si>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</si>
  <si>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</si>
  <si>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</si>
  <si>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</si>
  <si>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</si>
  <si>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</si>
  <si>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</si>
  <si>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</si>
  <si>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</si>
  <si>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</si>
  <si>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</si>
  <si>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</si>
  <si>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</si>
  <si>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</si>
  <si>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</si>
  <si>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</si>
  <si>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</si>
  <si>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</si>
  <si>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</si>
  <si>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</si>
  <si>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</si>
  <si>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</si>
  <si>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</si>
  <si>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</si>
  <si>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</si>
  <si>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</si>
  <si>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</si>
  <si>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</si>
  <si>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</si>
  <si>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</si>
  <si>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</si>
  <si>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</si>
  <si>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</si>
  <si>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</si>
  <si>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</si>
  <si>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</si>
  <si>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</si>
  <si>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</si>
  <si>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</si>
  <si>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</si>
  <si>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</si>
  <si>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</si>
  <si>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</si>
  <si>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</si>
  <si>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</si>
  <si>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</si>
  <si>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</si>
  <si>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</si>
  <si>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</si>
  <si>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</si>
  <si>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</si>
  <si>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</si>
  <si>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</si>
  <si>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</si>
  <si>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</si>
  <si>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</si>
  <si>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</si>
  <si>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</si>
  <si>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</si>
  <si>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</si>
  <si>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</si>
  <si>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</si>
  <si>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</si>
  <si>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</si>
  <si>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</si>
  <si>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</si>
  <si>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</si>
  <si>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</si>
  <si>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</si>
  <si>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</si>
  <si>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</si>
  <si>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</si>
  <si>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</si>
  <si>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</si>
  <si>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</si>
  <si>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</si>
  <si>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</si>
  <si>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</si>
  <si>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</si>
  <si>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</si>
  <si>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</si>
  <si>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</si>
  <si>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</si>
  <si>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</si>
  <si>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</si>
  <si>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</si>
  <si>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</si>
  <si>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</si>
  <si>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</si>
  <si>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</si>
  <si>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</si>
  <si>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</si>
  <si>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</si>
  <si>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</si>
  <si>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</si>
  <si>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</si>
  <si>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</si>
  <si>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</si>
  <si>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</si>
  <si>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</si>
  <si>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</si>
  <si>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</si>
  <si>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</si>
  <si>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</si>
  <si>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</si>
  <si>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</si>
  <si>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</si>
  <si>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</si>
  <si>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</si>
  <si>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</si>
  <si>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</si>
  <si>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</si>
  <si>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</si>
  <si>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</si>
  <si>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</si>
  <si>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</si>
  <si>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</si>
  <si>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</si>
  <si>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</si>
  <si>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</si>
  <si>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</si>
  <si>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</si>
  <si>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</si>
  <si>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</si>
  <si>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</si>
  <si>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</si>
  <si>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</si>
  <si>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</si>
  <si>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</si>
  <si>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</si>
  <si>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</si>
  <si>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</si>
  <si>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</si>
  <si>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</si>
  <si>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</si>
  <si>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</si>
  <si>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</si>
  <si>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</si>
  <si>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</si>
  <si>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</si>
  <si>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</si>
  <si>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</si>
  <si>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</si>
  <si>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</si>
  <si>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</si>
  <si>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</si>
  <si>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</si>
  <si>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</si>
  <si>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</si>
  <si>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</si>
  <si>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</si>
  <si>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</si>
  <si>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</si>
  <si>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</si>
  <si>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</si>
  <si>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</si>
  <si>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</si>
  <si>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</si>
  <si>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</si>
  <si>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</si>
  <si>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</si>
  <si>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</si>
  <si>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</si>
  <si>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</si>
  <si>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</si>
  <si>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</si>
  <si>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</si>
  <si>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</si>
  <si>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</si>
  <si>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</si>
  <si>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</si>
  <si>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</si>
  <si>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</si>
  <si>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</si>
  <si>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</si>
  <si>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</si>
  <si>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</si>
  <si>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</si>
  <si>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</si>
  <si>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</si>
  <si>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</si>
  <si>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</si>
  <si>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</si>
  <si>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</si>
  <si>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</si>
  <si>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</si>
  <si>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</si>
  <si>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</si>
  <si>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</si>
  <si>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</si>
  <si>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</si>
  <si>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</si>
  <si>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</si>
  <si>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</si>
  <si>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</si>
  <si>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</si>
  <si>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</si>
  <si>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</si>
  <si>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</si>
  <si>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</si>
  <si>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</si>
  <si>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</si>
  <si>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</si>
  <si>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</si>
  <si>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</si>
  <si>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</si>
  <si>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</si>
  <si>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</si>
  <si>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</si>
  <si>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</si>
  <si>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</si>
  <si>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</si>
  <si>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</si>
  <si>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</si>
  <si>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</si>
  <si>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</si>
  <si>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</si>
  <si>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</si>
  <si>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</si>
  <si>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</si>
  <si>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</si>
  <si>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</si>
  <si>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</si>
  <si>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</si>
  <si>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</si>
  <si>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</si>
  <si>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</si>
  <si>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</si>
  <si>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</si>
  <si>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</si>
  <si>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</si>
  <si>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</si>
  <si>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</si>
  <si>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</si>
  <si>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</si>
  <si>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</si>
  <si>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</si>
  <si>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</si>
  <si>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</si>
  <si>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</si>
  <si>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</si>
  <si>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</si>
  <si>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</si>
  <si>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</si>
  <si>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</si>
  <si>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</si>
  <si>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</si>
  <si>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</si>
  <si>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</si>
  <si>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</si>
  <si>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</si>
  <si>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</si>
  <si>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</si>
  <si>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</si>
  <si>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</si>
  <si>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</si>
  <si>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</si>
  <si>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</si>
  <si>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</si>
  <si>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</si>
  <si>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</si>
  <si>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</si>
  <si>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</si>
  <si>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</si>
  <si>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</si>
  <si>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</si>
  <si>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</si>
  <si>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</si>
  <si>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</si>
  <si>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</si>
  <si>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</si>
  <si>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</si>
  <si>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</si>
  <si>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</si>
  <si>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</si>
  <si>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</si>
  <si>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</si>
  <si>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</si>
  <si>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</si>
  <si>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</si>
  <si>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</si>
  <si>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</si>
  <si>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</si>
  <si>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</si>
  <si>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</si>
  <si>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</si>
  <si>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</si>
  <si>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</si>
  <si>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</si>
  <si>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</si>
  <si>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</si>
  <si>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</si>
  <si>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</si>
  <si>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</si>
  <si>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</si>
  <si>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</si>
  <si>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</si>
  <si>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</si>
  <si>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</si>
  <si>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</si>
  <si>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</si>
  <si>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</si>
  <si>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</si>
  <si>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</si>
  <si>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</si>
  <si>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</si>
  <si>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</si>
  <si>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</si>
  <si>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</si>
  <si>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</si>
  <si>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</si>
  <si>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</si>
  <si>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</si>
  <si>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</si>
  <si>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</si>
  <si>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</si>
  <si>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</si>
  <si>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</si>
  <si>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</si>
  <si>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</si>
  <si>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</si>
  <si>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</si>
  <si>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</si>
  <si>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</si>
  <si>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</si>
  <si>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</si>
  <si>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</si>
  <si>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</si>
  <si>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</si>
  <si>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</si>
  <si>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</si>
  <si>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</si>
  <si>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</si>
  <si>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</si>
  <si>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</si>
  <si>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</si>
  <si>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</si>
  <si>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</si>
  <si>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</si>
  <si>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</si>
  <si>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</si>
  <si>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</si>
  <si>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</si>
  <si>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</si>
  <si>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</si>
  <si>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</si>
  <si>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</si>
  <si>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</si>
  <si>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</si>
  <si>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</si>
  <si>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</si>
  <si>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</si>
  <si>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</si>
  <si>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</si>
  <si>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</si>
  <si>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</si>
  <si>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</si>
  <si>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</si>
  <si>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</si>
  <si>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</si>
  <si>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</si>
  <si>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</si>
  <si>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</si>
  <si>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</si>
  <si>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</si>
  <si>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</si>
  <si>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</si>
  <si>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</si>
  <si>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</si>
  <si>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</si>
  <si>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</si>
  <si>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</si>
  <si>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</si>
  <si>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</si>
  <si>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</si>
  <si>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</si>
  <si>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</si>
  <si>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</si>
  <si>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</si>
  <si>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</si>
  <si>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</si>
  <si>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</si>
  <si>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</si>
  <si>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</si>
  <si>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</si>
  <si>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</si>
  <si>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</si>
  <si>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</si>
  <si>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</si>
  <si>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</si>
  <si>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</si>
  <si>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</si>
  <si>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</si>
  <si>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</si>
  <si>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</si>
  <si>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</si>
  <si>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</si>
  <si>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</si>
  <si>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</si>
  <si>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</si>
  <si>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</si>
  <si>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</si>
  <si>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</si>
  <si>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</si>
  <si>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</si>
  <si>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</si>
  <si>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</si>
  <si>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</si>
  <si>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</si>
  <si>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</si>
  <si>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</si>
  <si>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</si>
  <si>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</si>
  <si>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</si>
  <si>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</si>
  <si>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</si>
  <si>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</si>
  <si>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</si>
  <si>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</si>
  <si>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</si>
  <si>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</si>
  <si>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</si>
  <si>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</si>
  <si>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</si>
  <si>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</si>
  <si>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</si>
  <si>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</si>
  <si>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</si>
  <si>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</si>
  <si>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</si>
  <si>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</si>
  <si>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</si>
  <si>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</si>
  <si>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</si>
  <si>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</si>
  <si>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</si>
  <si>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</si>
  <si>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</si>
  <si>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</si>
  <si>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</si>
  <si>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</si>
  <si>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</si>
  <si>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</si>
  <si>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</si>
  <si>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</si>
  <si>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</si>
  <si>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</si>
  <si>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</si>
  <si>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</si>
  <si>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</si>
  <si>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</si>
  <si>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</si>
  <si>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</si>
  <si>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</si>
  <si>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</si>
  <si>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</si>
  <si>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</si>
  <si>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</si>
  <si>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</si>
  <si>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</si>
  <si>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</si>
  <si>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</si>
  <si>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</si>
  <si>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</si>
  <si>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</si>
  <si>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</si>
  <si>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</si>
  <si>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</si>
  <si>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</si>
  <si>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</si>
  <si>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</si>
  <si>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</si>
  <si>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</si>
  <si>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</si>
  <si>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</si>
  <si>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</si>
  <si>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</si>
  <si>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</si>
  <si>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</si>
  <si>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</si>
  <si>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</si>
  <si>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</si>
  <si>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</si>
  <si>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</si>
  <si>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</si>
  <si>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</si>
  <si>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</si>
  <si>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</si>
  <si>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</si>
  <si>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</si>
  <si>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</si>
  <si>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</si>
  <si>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</si>
  <si>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</si>
  <si>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</si>
  <si>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</si>
  <si>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</si>
  <si>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</si>
  <si>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</si>
  <si>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</si>
  <si>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</si>
  <si>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</si>
  <si>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</si>
  <si>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</si>
  <si>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</si>
  <si>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</si>
  <si>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</si>
  <si>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</si>
  <si>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</si>
  <si>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</si>
  <si>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</si>
  <si>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</si>
  <si>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</si>
  <si>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</si>
  <si>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</si>
  <si>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</si>
  <si>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</si>
  <si>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</si>
  <si>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</si>
  <si>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</si>
  <si>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</si>
  <si>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</si>
  <si>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</si>
  <si>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</si>
  <si>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</si>
  <si>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</si>
  <si>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</si>
  <si>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</si>
  <si>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</si>
  <si>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</si>
  <si>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</si>
  <si>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</si>
  <si>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</si>
  <si>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</si>
  <si>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</si>
  <si>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</si>
  <si>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</si>
  <si>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</si>
  <si>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</si>
  <si>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</si>
  <si>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</si>
  <si>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</si>
  <si>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</si>
  <si>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</si>
  <si>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</si>
  <si>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</si>
  <si>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</si>
  <si>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</si>
  <si>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</si>
  <si>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</si>
  <si>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</si>
  <si>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</si>
  <si>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</si>
  <si>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</si>
  <si>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</si>
  <si>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</si>
  <si>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</si>
  <si>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</si>
  <si>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</si>
  <si>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</si>
  <si>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</si>
  <si>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</si>
  <si>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</si>
  <si>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</si>
  <si>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</si>
  <si>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</si>
  <si>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</si>
  <si>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</si>
  <si>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</si>
  <si>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</si>
  <si>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</si>
  <si>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</si>
  <si>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</si>
  <si>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</si>
  <si>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</si>
  <si>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</si>
  <si>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</si>
  <si>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</si>
  <si>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</si>
  <si>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</si>
  <si>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</si>
  <si>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</si>
  <si>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</si>
  <si>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</si>
  <si>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</si>
  <si>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</si>
  <si>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</si>
  <si>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</si>
  <si>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</si>
  <si>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</si>
  <si>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</si>
  <si>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</si>
  <si>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</si>
  <si>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</si>
  <si>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</si>
  <si>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</si>
  <si>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</si>
  <si>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</si>
  <si>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</si>
  <si>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</si>
  <si>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</si>
  <si>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</si>
  <si>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</si>
  <si>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</si>
  <si>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</si>
  <si>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</si>
  <si>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</si>
  <si>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</si>
  <si>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</si>
  <si>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</si>
  <si>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</si>
  <si>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</si>
  <si>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</si>
  <si>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</si>
  <si>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</si>
  <si>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</si>
  <si>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</si>
  <si>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</si>
  <si>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</si>
  <si>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</si>
  <si>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</si>
  <si>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</si>
  <si>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</si>
  <si>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</si>
  <si>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</si>
  <si>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</si>
  <si>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</si>
  <si>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</si>
  <si>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</si>
  <si>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</si>
  <si>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</si>
  <si>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</si>
  <si>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</si>
  <si>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</si>
  <si>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</si>
  <si>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</si>
  <si>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</si>
  <si>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</si>
  <si>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</si>
  <si>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</si>
  <si>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</si>
  <si>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</si>
  <si>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</si>
  <si>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</si>
  <si>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</si>
  <si>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</si>
  <si>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</si>
  <si>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</si>
  <si>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</si>
  <si>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</si>
  <si>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</si>
  <si>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</si>
  <si>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</si>
  <si>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</si>
  <si>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</si>
  <si>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</si>
  <si>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</si>
  <si>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</si>
  <si>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</si>
  <si>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</si>
  <si>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</si>
  <si>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</si>
  <si>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</si>
  <si>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</si>
  <si>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</si>
  <si>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</si>
  <si>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</si>
  <si>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</si>
  <si>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</si>
  <si>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</si>
  <si>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</si>
  <si>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</si>
  <si>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</si>
  <si>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</si>
  <si>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</si>
  <si>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</si>
  <si>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</si>
  <si>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</si>
  <si>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</si>
  <si>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</si>
  <si>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</si>
  <si>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</si>
  <si>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</si>
  <si>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</si>
  <si>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</si>
  <si>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</si>
  <si>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</si>
  <si>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</si>
  <si>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</si>
  <si>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</si>
  <si>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</si>
  <si>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</si>
  <si>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</si>
  <si>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</si>
  <si>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</si>
  <si>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</si>
  <si>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</si>
  <si>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</si>
  <si>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</si>
  <si>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</si>
  <si>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</si>
  <si>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</si>
  <si>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</si>
  <si>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</si>
  <si>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</si>
  <si>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</si>
  <si>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</si>
  <si>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</si>
  <si>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</si>
  <si>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</si>
  <si>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</si>
  <si>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</si>
  <si>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</si>
  <si>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</si>
  <si>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</si>
  <si>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</si>
  <si>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</si>
  <si>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</si>
  <si>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</si>
  <si>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</si>
  <si>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</si>
  <si>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</si>
  <si>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</si>
  <si>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</si>
  <si>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</si>
  <si>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</si>
  <si>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</si>
  <si>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</si>
  <si>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</si>
  <si>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</si>
  <si>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</si>
  <si>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</si>
  <si>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</si>
  <si>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</si>
  <si>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</si>
  <si>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</si>
  <si>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</si>
  <si>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</si>
  <si>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</si>
  <si>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</si>
  <si>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</si>
  <si>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</si>
  <si>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</si>
  <si>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</si>
  <si>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</si>
  <si>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</si>
  <si>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</si>
  <si>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</si>
  <si>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</si>
  <si>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</si>
  <si>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</si>
  <si>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</si>
  <si>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</si>
  <si>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</si>
  <si>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</si>
  <si>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</si>
  <si>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</si>
  <si>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</si>
  <si>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</si>
  <si>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</si>
  <si>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</si>
  <si>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</si>
  <si>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</si>
  <si>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</si>
  <si>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</si>
  <si>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</si>
  <si>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</si>
  <si>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</si>
  <si>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</si>
  <si>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</si>
  <si>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</si>
  <si>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</si>
  <si>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</si>
  <si>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</si>
  <si>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</si>
  <si>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</si>
  <si>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</si>
  <si>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</si>
  <si>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</si>
  <si>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</si>
  <si>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</si>
  <si>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</si>
  <si>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</si>
  <si>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</si>
  <si>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</si>
  <si>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</si>
  <si>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</si>
  <si>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</si>
  <si>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</si>
  <si>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</si>
  <si>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</si>
  <si>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</si>
  <si>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</si>
  <si>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</si>
  <si>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</si>
  <si>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</si>
  <si>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</si>
  <si>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</si>
  <si>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</si>
  <si>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</si>
  <si>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</si>
  <si>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</si>
  <si>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</si>
  <si>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</si>
  <si>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</si>
  <si>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</si>
  <si>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</si>
  <si>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</si>
  <si>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</si>
  <si>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</si>
  <si>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</si>
  <si>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</si>
  <si>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</si>
  <si>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</si>
  <si>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</si>
  <si>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</si>
  <si>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</si>
  <si>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</si>
  <si>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</si>
  <si>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</si>
  <si>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</si>
  <si>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</si>
  <si>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</si>
  <si>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</si>
  <si>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</si>
  <si>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</si>
  <si>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</si>
  <si>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</si>
  <si>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</si>
  <si>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</si>
  <si>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</si>
  <si>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</si>
  <si>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</si>
  <si>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</si>
  <si>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</si>
  <si>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</si>
  <si>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</si>
  <si>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</si>
  <si>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</si>
  <si>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</si>
  <si>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</si>
  <si>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</si>
  <si>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</si>
  <si>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</si>
  <si>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</si>
  <si>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</si>
  <si>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</si>
  <si>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</si>
  <si>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</si>
  <si>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</si>
  <si>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</si>
  <si>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</si>
  <si>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</si>
  <si>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</si>
  <si>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</si>
  <si>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</si>
  <si>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</si>
  <si>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</si>
  <si>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</si>
  <si>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</si>
  <si>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</si>
  <si>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</si>
  <si>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</si>
  <si>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</si>
  <si>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</si>
  <si>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</si>
  <si>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</si>
  <si>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</si>
  <si>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</si>
  <si>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</si>
  <si>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</si>
  <si>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</si>
  <si>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</si>
  <si>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</si>
  <si>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</si>
  <si>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</si>
  <si>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</si>
  <si>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</si>
  <si>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</si>
  <si>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</si>
  <si>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</si>
  <si>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</si>
  <si>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</si>
  <si>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</si>
  <si>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</si>
  <si>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</si>
  <si>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</si>
  <si>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</si>
  <si>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</si>
  <si>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</si>
  <si>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</si>
  <si>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</si>
  <si>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</si>
  <si>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</si>
  <si>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</si>
  <si>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</si>
  <si>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</si>
  <si>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</si>
  <si>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</si>
  <si>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</si>
  <si>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</si>
  <si>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</si>
  <si>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</si>
  <si>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</si>
  <si>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</si>
  <si>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</si>
  <si>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</si>
  <si>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</si>
  <si>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</si>
  <si>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</si>
  <si>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</si>
  <si>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</si>
  <si>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</si>
  <si>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</si>
  <si>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</si>
  <si>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</si>
  <si>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</si>
  <si>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</si>
  <si>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</si>
  <si>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</si>
  <si>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</si>
  <si>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</si>
  <si>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</si>
  <si>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</si>
  <si>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</si>
  <si>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</si>
  <si>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</si>
  <si>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</si>
  <si>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</si>
  <si>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</si>
  <si>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</si>
  <si>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</si>
  <si>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</si>
  <si>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</si>
  <si>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</si>
  <si>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</si>
  <si>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</si>
  <si>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</si>
  <si>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</si>
  <si>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</si>
  <si>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</si>
  <si>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</si>
  <si>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</si>
  <si>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</si>
  <si>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</si>
  <si>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</si>
  <si>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</si>
  <si>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</si>
  <si>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</si>
  <si>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</si>
  <si>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</si>
  <si>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</si>
  <si>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</si>
  <si>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</si>
  <si>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</si>
  <si>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</si>
  <si>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</si>
  <si>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</si>
  <si>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</si>
  <si>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</si>
  <si>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</si>
  <si>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</si>
  <si>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</si>
  <si>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</si>
  <si>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</si>
  <si>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</si>
  <si>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</si>
  <si>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</si>
  <si>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</si>
  <si>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</si>
  <si>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</si>
  <si>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</si>
  <si>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</si>
  <si>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</si>
  <si>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</si>
  <si>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</si>
  <si>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</si>
  <si>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</si>
  <si>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</si>
  <si>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</si>
  <si>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</si>
  <si>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</si>
  <si>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</si>
  <si>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</si>
  <si>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</si>
  <si>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</si>
  <si>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</si>
  <si>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</si>
  <si>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</si>
  <si>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</si>
  <si>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</si>
  <si>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</si>
  <si>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</si>
  <si>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</si>
  <si>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</si>
  <si>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</si>
  <si>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</si>
  <si>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</si>
  <si>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</si>
  <si>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</si>
  <si>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</si>
  <si>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</si>
  <si>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</si>
  <si>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</si>
  <si>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</si>
  <si>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</si>
  <si>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</si>
  <si>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</si>
  <si>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</si>
  <si>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</si>
  <si>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</si>
  <si>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</si>
  <si>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</si>
  <si>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</si>
  <si>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</si>
  <si>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</si>
  <si>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</si>
  <si>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</si>
  <si>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</si>
  <si>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</si>
  <si>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</si>
  <si>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</si>
  <si>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</si>
  <si>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</si>
  <si>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</si>
  <si>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</si>
  <si>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</si>
  <si>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</si>
  <si>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</si>
  <si>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</si>
  <si>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</si>
  <si>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</si>
  <si>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</si>
  <si>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</si>
  <si>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</si>
  <si>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</si>
  <si>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</si>
  <si>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</si>
  <si>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</si>
  <si>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</si>
  <si>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</si>
  <si>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</si>
  <si>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</si>
  <si>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</si>
  <si>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</si>
  <si>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</si>
  <si>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</si>
  <si>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</si>
  <si>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</si>
  <si>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</si>
  <si>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</si>
  <si>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</si>
  <si>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</si>
  <si>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</si>
  <si>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</si>
  <si>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</si>
  <si>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</si>
  <si>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</si>
  <si>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</si>
  <si>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</si>
  <si>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</si>
  <si>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</si>
  <si>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</si>
  <si>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</si>
  <si>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</si>
  <si>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</si>
  <si>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</si>
  <si>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</si>
  <si>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</si>
  <si>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</si>
  <si>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</si>
  <si>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</si>
  <si>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</si>
  <si>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</si>
  <si>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</si>
  <si>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</si>
  <si>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</si>
  <si>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</si>
  <si>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</si>
  <si>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</si>
  <si>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</si>
  <si>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</si>
  <si>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</si>
  <si>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</si>
  <si>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</si>
  <si>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</si>
  <si>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</si>
  <si>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</si>
  <si>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</si>
  <si>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</si>
  <si>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</si>
  <si>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</si>
  <si>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</si>
  <si>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</si>
  <si>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</si>
  <si>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</si>
  <si>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</si>
  <si>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</si>
  <si>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</si>
  <si>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</si>
  <si>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</si>
  <si>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</si>
  <si>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</si>
  <si>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</si>
  <si>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</si>
  <si>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</si>
  <si>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</si>
  <si>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</si>
  <si>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</si>
  <si>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</si>
  <si>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</si>
  <si>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</si>
  <si>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</si>
  <si>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</si>
  <si>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</si>
  <si>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</si>
  <si>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</si>
  <si>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</si>
  <si>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</si>
  <si>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</si>
  <si>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</si>
  <si>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</si>
  <si>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</si>
  <si>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</si>
  <si>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</si>
  <si>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</si>
  <si>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</si>
  <si>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</si>
  <si>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</si>
  <si>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</si>
  <si>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</si>
  <si>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</si>
  <si>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</si>
  <si>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</si>
  <si>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</si>
  <si>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</si>
  <si>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</si>
  <si>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</si>
  <si>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</si>
  <si>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</si>
  <si>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</si>
  <si>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</si>
  <si>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</si>
  <si>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</si>
  <si>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</si>
  <si>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</si>
  <si>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</si>
  <si>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</si>
  <si>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</si>
  <si>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</si>
  <si>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</si>
  <si>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</si>
  <si>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</si>
  <si>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</si>
  <si>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</si>
  <si>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</si>
  <si>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</si>
  <si>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</si>
  <si>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</si>
  <si>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</si>
  <si>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</si>
  <si>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</si>
  <si>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</si>
  <si>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</si>
  <si>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</si>
  <si>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</si>
  <si>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</si>
  <si>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</si>
  <si>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</si>
  <si>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</si>
  <si>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</si>
  <si>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</si>
  <si>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</si>
  <si>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</si>
  <si>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</si>
  <si>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</si>
  <si>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</si>
  <si>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</si>
  <si>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</si>
  <si>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</si>
  <si>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</si>
  <si>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</si>
  <si>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</si>
  <si>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</si>
  <si>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</si>
  <si>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</si>
  <si>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</si>
  <si>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</si>
  <si>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</si>
  <si>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</si>
  <si>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</si>
  <si>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</si>
  <si>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</si>
  <si>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</si>
  <si>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</si>
  <si>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</si>
  <si>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</si>
  <si>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</si>
  <si>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</si>
  <si>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</si>
  <si>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</si>
  <si>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</si>
  <si>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</si>
  <si>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</si>
  <si>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</si>
  <si>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</si>
  <si>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</si>
  <si>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</si>
  <si>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</si>
  <si>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</si>
  <si>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</si>
  <si>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</si>
  <si>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</si>
  <si>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</si>
  <si>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</si>
  <si>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</si>
  <si>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</si>
  <si>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</si>
  <si>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</si>
  <si>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</si>
  <si>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</si>
  <si>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</si>
  <si>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</si>
  <si>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</si>
  <si>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</si>
  <si>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</si>
  <si>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</si>
  <si>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</si>
  <si>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</si>
  <si>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</si>
  <si>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</si>
  <si>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</si>
  <si>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</si>
  <si>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</si>
  <si>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</si>
  <si>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</si>
  <si>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</si>
  <si>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</si>
  <si>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</si>
  <si>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</si>
  <si>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</si>
  <si>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</si>
  <si>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</si>
  <si>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</si>
  <si>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</si>
  <si>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</si>
  <si>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</si>
  <si>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</si>
  <si>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</si>
  <si>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</si>
  <si>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</si>
  <si>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</si>
  <si>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</si>
  <si>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</si>
  <si>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</si>
  <si>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</si>
  <si>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</si>
  <si>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</si>
  <si>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</si>
  <si>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</si>
  <si>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</si>
  <si>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</si>
  <si>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</si>
  <si>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</si>
  <si>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</si>
  <si>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</si>
  <si>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</si>
  <si>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</si>
  <si>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</si>
  <si>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</si>
  <si>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</si>
  <si>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</si>
  <si>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</si>
  <si>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</si>
  <si>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</si>
  <si>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</si>
  <si>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</si>
  <si>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</si>
  <si>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</si>
  <si>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</si>
  <si>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</si>
  <si>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</si>
  <si>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</si>
  <si>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</si>
  <si>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</si>
  <si>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</si>
  <si>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</si>
  <si>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</si>
  <si>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</si>
  <si>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</si>
  <si>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</si>
  <si>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</si>
  <si>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</si>
  <si>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</si>
  <si>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</si>
  <si>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</si>
  <si>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</si>
  <si>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</si>
  <si>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</si>
  <si>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</si>
  <si>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</si>
  <si>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</si>
  <si>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</si>
  <si>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</si>
  <si>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</si>
  <si>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</si>
  <si>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</si>
  <si>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</si>
  <si>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</si>
  <si>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</si>
  <si>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</si>
  <si>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</si>
  <si>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</si>
  <si>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</si>
  <si>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</si>
  <si>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</si>
  <si>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</si>
  <si>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</si>
  <si>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</si>
  <si>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</si>
  <si>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</si>
  <si>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</si>
  <si>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</si>
  <si>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</si>
  <si>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</si>
  <si>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</si>
  <si>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</si>
  <si>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</si>
  <si>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</si>
  <si>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</si>
  <si>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</si>
  <si>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</si>
  <si>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</si>
  <si>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</si>
  <si>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</si>
  <si>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</si>
  <si>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</si>
  <si>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</si>
  <si>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</si>
  <si>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</si>
  <si>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</si>
  <si>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</si>
  <si>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</si>
  <si>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</si>
  <si>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</si>
  <si>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</si>
  <si>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</si>
  <si>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</si>
  <si>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</si>
  <si>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</si>
  <si>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</si>
  <si>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</si>
  <si>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</si>
  <si>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</si>
  <si>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</si>
  <si>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</si>
  <si>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</si>
  <si>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</si>
  <si>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</si>
  <si>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</si>
  <si>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</si>
  <si>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</si>
  <si>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</si>
  <si>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</si>
  <si>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</si>
  <si>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</si>
  <si>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</si>
  <si>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</si>
  <si>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</si>
  <si>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</si>
  <si>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</si>
  <si>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</si>
  <si>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</si>
  <si>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</si>
  <si>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</si>
  <si>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</si>
  <si>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</si>
  <si>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</si>
  <si>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</si>
  <si>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</si>
  <si>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</si>
  <si>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</si>
  <si>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</si>
  <si>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</si>
  <si>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</si>
  <si>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</si>
  <si>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</si>
  <si>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</si>
  <si>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</si>
  <si>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</si>
  <si>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</si>
  <si>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</si>
  <si>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</si>
  <si>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</si>
  <si>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</si>
  <si>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</si>
  <si>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</si>
  <si>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</si>
  <si>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</si>
  <si>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</si>
  <si>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</si>
  <si>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</si>
  <si>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</si>
  <si>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</si>
  <si>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</si>
  <si>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</si>
  <si>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</si>
  <si>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</si>
  <si>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</si>
  <si>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</si>
  <si>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</si>
  <si>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</si>
  <si>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</si>
  <si>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</si>
  <si>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</si>
  <si>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</si>
  <si>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</si>
  <si>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</si>
  <si>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</si>
  <si>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</si>
  <si>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</si>
  <si>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</si>
  <si>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</si>
  <si>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</si>
  <si>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</si>
  <si>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</si>
  <si>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</si>
  <si>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</si>
  <si>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</si>
  <si>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</si>
  <si>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</si>
  <si>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</si>
  <si>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</si>
  <si>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</si>
  <si>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</si>
  <si>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</si>
  <si>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</si>
  <si>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</si>
  <si>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</si>
  <si>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</si>
  <si>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</si>
  <si>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福島市</t>
    <rPh sb="0" eb="3">
      <t>フクシマシ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</si>
</sst>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activeCell="C12" sqref="C12"/>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69" t="s">
        <v>2209</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42"/>
      <c r="AO1" s="43" t="s">
        <v>0</v>
      </c>
    </row>
    <row r="2" spans="1:41" s="41" customFormat="1" ht="28.9" customHeight="1">
      <c r="A2" s="668" t="s">
        <v>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44"/>
    </row>
    <row r="3" spans="1:41" s="46" customFormat="1" ht="19.149999999999999" customHeight="1">
      <c r="A3" s="692" t="s">
        <v>2210</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45"/>
    </row>
    <row r="4" spans="1:41" s="41" customFormat="1" ht="40.9" customHeight="1">
      <c r="A4" s="693" t="s">
        <v>2206</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68"/>
      <c r="B8" s="668"/>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86" t="s">
        <v>2490</v>
      </c>
      <c r="D11" s="687"/>
      <c r="E11" s="687"/>
      <c r="F11" s="687"/>
      <c r="G11" s="687"/>
      <c r="H11" s="687"/>
      <c r="I11" s="687"/>
      <c r="J11" s="687"/>
      <c r="K11" s="687"/>
      <c r="L11" s="687"/>
      <c r="M11" s="687"/>
      <c r="N11" s="687"/>
      <c r="O11" s="687"/>
      <c r="P11" s="687"/>
      <c r="Q11" s="687"/>
      <c r="R11" s="68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0" t="s">
        <v>6</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24"/>
      <c r="AC14" s="24"/>
      <c r="AD14" s="24"/>
      <c r="AE14" s="24"/>
      <c r="AF14" s="24"/>
    </row>
    <row r="15" spans="1:41" ht="20.100000000000001" customHeight="1">
      <c r="A15" s="684" t="s">
        <v>7</v>
      </c>
      <c r="B15" s="645" t="s">
        <v>8</v>
      </c>
      <c r="C15" s="645"/>
      <c r="D15" s="645"/>
      <c r="E15" s="645"/>
      <c r="F15" s="645"/>
      <c r="G15" s="645"/>
      <c r="H15" s="645"/>
      <c r="I15" s="645"/>
      <c r="J15" s="645"/>
      <c r="K15" s="645"/>
      <c r="L15" s="647"/>
      <c r="M15" s="648"/>
      <c r="N15" s="648"/>
      <c r="O15" s="648"/>
      <c r="P15" s="648"/>
      <c r="Q15" s="648"/>
      <c r="R15" s="648"/>
      <c r="S15" s="648"/>
      <c r="T15" s="648"/>
      <c r="U15" s="648"/>
      <c r="V15" s="648"/>
      <c r="W15" s="648"/>
      <c r="X15" s="648"/>
      <c r="Y15" s="648"/>
      <c r="Z15" s="648"/>
      <c r="AA15" s="648"/>
      <c r="AB15" s="648"/>
      <c r="AC15" s="648"/>
      <c r="AD15" s="648"/>
      <c r="AE15" s="648"/>
      <c r="AF15" s="649"/>
    </row>
    <row r="16" spans="1:41" ht="20.100000000000001" customHeight="1">
      <c r="A16" s="685"/>
      <c r="B16" s="645" t="s">
        <v>9</v>
      </c>
      <c r="C16" s="645"/>
      <c r="D16" s="645"/>
      <c r="E16" s="645"/>
      <c r="F16" s="645"/>
      <c r="G16" s="645"/>
      <c r="H16" s="645"/>
      <c r="I16" s="645"/>
      <c r="J16" s="645"/>
      <c r="K16" s="645"/>
      <c r="L16" s="647"/>
      <c r="M16" s="648"/>
      <c r="N16" s="648"/>
      <c r="O16" s="648"/>
      <c r="P16" s="648"/>
      <c r="Q16" s="648"/>
      <c r="R16" s="648"/>
      <c r="S16" s="648"/>
      <c r="T16" s="648"/>
      <c r="U16" s="648"/>
      <c r="V16" s="648"/>
      <c r="W16" s="648"/>
      <c r="X16" s="648"/>
      <c r="Y16" s="648"/>
      <c r="Z16" s="648"/>
      <c r="AA16" s="648"/>
      <c r="AB16" s="648"/>
      <c r="AC16" s="648"/>
      <c r="AD16" s="648"/>
      <c r="AE16" s="648"/>
      <c r="AF16" s="649"/>
    </row>
    <row r="17" spans="1:41" ht="20.100000000000001" customHeight="1">
      <c r="A17" s="619" t="s">
        <v>10</v>
      </c>
      <c r="B17" s="645" t="s">
        <v>11</v>
      </c>
      <c r="C17" s="645"/>
      <c r="D17" s="645"/>
      <c r="E17" s="645"/>
      <c r="F17" s="645"/>
      <c r="G17" s="645"/>
      <c r="H17" s="645"/>
      <c r="I17" s="645"/>
      <c r="J17" s="645"/>
      <c r="K17" s="645"/>
      <c r="L17" s="656"/>
      <c r="M17" s="657"/>
      <c r="N17" s="657"/>
      <c r="O17" s="658"/>
      <c r="P17" s="77" t="s">
        <v>12</v>
      </c>
      <c r="Q17" s="659"/>
      <c r="R17" s="660"/>
      <c r="S17" s="660"/>
      <c r="T17" s="660"/>
      <c r="U17" s="661"/>
      <c r="V17" s="37"/>
      <c r="W17" s="37"/>
      <c r="X17" s="37"/>
      <c r="Y17" s="37"/>
      <c r="Z17" s="37"/>
      <c r="AB17" s="24"/>
      <c r="AC17" s="24"/>
      <c r="AD17" s="24"/>
      <c r="AO17" s="27" t="s">
        <v>13</v>
      </c>
    </row>
    <row r="18" spans="1:41" ht="44.25" customHeight="1">
      <c r="A18" s="643"/>
      <c r="B18" s="646" t="s">
        <v>14</v>
      </c>
      <c r="C18" s="646"/>
      <c r="D18" s="646"/>
      <c r="E18" s="646"/>
      <c r="F18" s="646"/>
      <c r="G18" s="646"/>
      <c r="H18" s="646"/>
      <c r="I18" s="646"/>
      <c r="J18" s="646"/>
      <c r="K18" s="646"/>
      <c r="L18" s="647"/>
      <c r="M18" s="648"/>
      <c r="N18" s="648"/>
      <c r="O18" s="648"/>
      <c r="P18" s="648"/>
      <c r="Q18" s="648"/>
      <c r="R18" s="648"/>
      <c r="S18" s="648"/>
      <c r="T18" s="648"/>
      <c r="U18" s="648"/>
      <c r="V18" s="648"/>
      <c r="W18" s="648"/>
      <c r="X18" s="648"/>
      <c r="Y18" s="648"/>
      <c r="Z18" s="648"/>
      <c r="AA18" s="648"/>
      <c r="AB18" s="648"/>
      <c r="AC18" s="648"/>
      <c r="AD18" s="648"/>
      <c r="AE18" s="648"/>
      <c r="AF18" s="649"/>
      <c r="AO18" s="27" t="str">
        <f>L17&amp;"-"&amp;Q17</f>
        <v>-</v>
      </c>
    </row>
    <row r="19" spans="1:41" ht="38.25" customHeight="1">
      <c r="A19" s="644"/>
      <c r="B19" s="646" t="s">
        <v>15</v>
      </c>
      <c r="C19" s="646"/>
      <c r="D19" s="646"/>
      <c r="E19" s="646"/>
      <c r="F19" s="646"/>
      <c r="G19" s="646"/>
      <c r="H19" s="646"/>
      <c r="I19" s="646"/>
      <c r="J19" s="646"/>
      <c r="K19" s="646"/>
      <c r="L19" s="689"/>
      <c r="M19" s="690"/>
      <c r="N19" s="690"/>
      <c r="O19" s="690"/>
      <c r="P19" s="690"/>
      <c r="Q19" s="690"/>
      <c r="R19" s="690"/>
      <c r="S19" s="690"/>
      <c r="T19" s="690"/>
      <c r="U19" s="690"/>
      <c r="V19" s="690"/>
      <c r="W19" s="690"/>
      <c r="X19" s="690"/>
      <c r="Y19" s="690"/>
      <c r="Z19" s="690"/>
      <c r="AA19" s="690"/>
      <c r="AB19" s="690"/>
      <c r="AC19" s="690"/>
      <c r="AD19" s="690"/>
      <c r="AE19" s="690"/>
      <c r="AF19" s="691"/>
    </row>
    <row r="20" spans="1:41" ht="30" customHeight="1">
      <c r="A20" s="674" t="s">
        <v>16</v>
      </c>
      <c r="B20" s="673" t="s">
        <v>17</v>
      </c>
      <c r="C20" s="645"/>
      <c r="D20" s="645"/>
      <c r="E20" s="645"/>
      <c r="F20" s="645"/>
      <c r="G20" s="645"/>
      <c r="H20" s="645"/>
      <c r="I20" s="645"/>
      <c r="J20" s="645"/>
      <c r="K20" s="645"/>
      <c r="L20" s="623"/>
      <c r="M20" s="624"/>
      <c r="N20" s="624"/>
      <c r="O20" s="624"/>
      <c r="P20" s="624"/>
      <c r="Q20" s="624"/>
      <c r="R20" s="624"/>
      <c r="S20" s="624"/>
      <c r="T20" s="624"/>
      <c r="U20" s="624"/>
      <c r="V20" s="624"/>
      <c r="W20" s="624"/>
      <c r="X20" s="624"/>
      <c r="Y20" s="624"/>
      <c r="Z20" s="624"/>
      <c r="AA20" s="624"/>
      <c r="AB20" s="624"/>
      <c r="AC20" s="624"/>
      <c r="AD20" s="624"/>
      <c r="AE20" s="624"/>
      <c r="AF20" s="625"/>
    </row>
    <row r="21" spans="1:41" ht="19.5" customHeight="1">
      <c r="A21" s="675"/>
      <c r="B21" s="672" t="s">
        <v>18</v>
      </c>
      <c r="C21" s="672"/>
      <c r="D21" s="672"/>
      <c r="E21" s="672"/>
      <c r="F21" s="672"/>
      <c r="G21" s="672"/>
      <c r="H21" s="672"/>
      <c r="I21" s="672"/>
      <c r="J21" s="672"/>
      <c r="K21" s="673"/>
      <c r="L21" s="623"/>
      <c r="M21" s="624"/>
      <c r="N21" s="624"/>
      <c r="O21" s="624"/>
      <c r="P21" s="624"/>
      <c r="Q21" s="624"/>
      <c r="R21" s="624"/>
      <c r="S21" s="624"/>
      <c r="T21" s="624"/>
      <c r="U21" s="624"/>
      <c r="V21" s="624"/>
      <c r="W21" s="624"/>
      <c r="X21" s="624"/>
      <c r="Y21" s="624"/>
      <c r="Z21" s="624"/>
      <c r="AA21" s="624"/>
      <c r="AB21" s="624"/>
      <c r="AC21" s="624"/>
      <c r="AD21" s="624"/>
      <c r="AE21" s="624"/>
      <c r="AF21" s="625"/>
    </row>
    <row r="22" spans="1:41" ht="20.100000000000001" customHeight="1">
      <c r="A22" s="681" t="s">
        <v>19</v>
      </c>
      <c r="B22" s="682"/>
      <c r="C22" s="682"/>
      <c r="D22" s="682"/>
      <c r="E22" s="682"/>
      <c r="F22" s="682"/>
      <c r="G22" s="682"/>
      <c r="H22" s="682"/>
      <c r="I22" s="682"/>
      <c r="J22" s="682"/>
      <c r="K22" s="683"/>
      <c r="L22" s="662"/>
      <c r="M22" s="663"/>
      <c r="N22" s="663"/>
      <c r="O22" s="663"/>
      <c r="P22" s="663"/>
      <c r="Q22" s="663"/>
      <c r="R22" s="663"/>
      <c r="S22" s="663"/>
      <c r="T22" s="663"/>
      <c r="U22" s="663"/>
      <c r="V22" s="664"/>
      <c r="W22" s="38"/>
      <c r="X22" s="38"/>
      <c r="Y22" s="38"/>
      <c r="Z22" s="38"/>
      <c r="AA22" s="39"/>
      <c r="AB22" s="39"/>
      <c r="AC22" s="39"/>
      <c r="AD22" s="39"/>
      <c r="AE22" s="39"/>
      <c r="AF22" s="39"/>
      <c r="AI22" s="12"/>
    </row>
    <row r="23" spans="1:41" ht="20.100000000000001" customHeight="1">
      <c r="A23" s="670" t="s">
        <v>20</v>
      </c>
      <c r="B23" s="645" t="s">
        <v>8</v>
      </c>
      <c r="C23" s="645"/>
      <c r="D23" s="645"/>
      <c r="E23" s="645"/>
      <c r="F23" s="645"/>
      <c r="G23" s="645"/>
      <c r="H23" s="645"/>
      <c r="I23" s="645"/>
      <c r="J23" s="645"/>
      <c r="K23" s="645"/>
      <c r="L23" s="623"/>
      <c r="M23" s="624"/>
      <c r="N23" s="624"/>
      <c r="O23" s="624"/>
      <c r="P23" s="624"/>
      <c r="Q23" s="624"/>
      <c r="R23" s="624"/>
      <c r="S23" s="624"/>
      <c r="T23" s="624"/>
      <c r="U23" s="624"/>
      <c r="V23" s="624"/>
      <c r="W23" s="624"/>
      <c r="X23" s="625"/>
      <c r="Y23" s="38"/>
      <c r="Z23" s="38"/>
      <c r="AA23" s="39"/>
      <c r="AB23" s="39"/>
      <c r="AC23" s="39"/>
      <c r="AD23" s="39"/>
      <c r="AE23" s="39"/>
      <c r="AF23" s="39"/>
    </row>
    <row r="24" spans="1:41" ht="20.100000000000001" customHeight="1">
      <c r="A24" s="671"/>
      <c r="B24" s="679" t="s">
        <v>18</v>
      </c>
      <c r="C24" s="679"/>
      <c r="D24" s="679"/>
      <c r="E24" s="679"/>
      <c r="F24" s="679"/>
      <c r="G24" s="679"/>
      <c r="H24" s="679"/>
      <c r="I24" s="679"/>
      <c r="J24" s="679"/>
      <c r="K24" s="679"/>
      <c r="L24" s="623"/>
      <c r="M24" s="624"/>
      <c r="N24" s="624"/>
      <c r="O24" s="624"/>
      <c r="P24" s="624"/>
      <c r="Q24" s="624"/>
      <c r="R24" s="624"/>
      <c r="S24" s="624"/>
      <c r="T24" s="624"/>
      <c r="U24" s="624"/>
      <c r="V24" s="624"/>
      <c r="W24" s="624"/>
      <c r="X24" s="625"/>
      <c r="Y24" s="38"/>
      <c r="Z24" s="38"/>
      <c r="AA24" s="39"/>
      <c r="AB24" s="39"/>
      <c r="AC24" s="39"/>
      <c r="AD24" s="39"/>
      <c r="AE24" s="39"/>
      <c r="AF24" s="39"/>
    </row>
    <row r="25" spans="1:41" ht="20.100000000000001" customHeight="1">
      <c r="A25" s="619" t="s">
        <v>21</v>
      </c>
      <c r="B25" s="645" t="s">
        <v>22</v>
      </c>
      <c r="C25" s="645"/>
      <c r="D25" s="645"/>
      <c r="E25" s="645"/>
      <c r="F25" s="645"/>
      <c r="G25" s="645"/>
      <c r="H25" s="645"/>
      <c r="I25" s="645"/>
      <c r="J25" s="645"/>
      <c r="K25" s="645"/>
      <c r="L25" s="623"/>
      <c r="M25" s="624"/>
      <c r="N25" s="624"/>
      <c r="O25" s="624"/>
      <c r="P25" s="624"/>
      <c r="Q25" s="624"/>
      <c r="R25" s="624"/>
      <c r="S25" s="624"/>
      <c r="T25" s="624"/>
      <c r="U25" s="624"/>
      <c r="V25" s="624"/>
      <c r="W25" s="624"/>
      <c r="X25" s="625"/>
      <c r="Y25" s="38"/>
      <c r="Z25" s="38"/>
      <c r="AA25" s="39"/>
      <c r="AB25" s="39"/>
      <c r="AC25" s="39"/>
      <c r="AD25" s="39"/>
      <c r="AE25" s="39"/>
      <c r="AF25" s="39"/>
    </row>
    <row r="26" spans="1:41" ht="20.100000000000001" customHeight="1">
      <c r="A26" s="644"/>
      <c r="B26" s="645" t="s">
        <v>23</v>
      </c>
      <c r="C26" s="645"/>
      <c r="D26" s="645"/>
      <c r="E26" s="645"/>
      <c r="F26" s="645"/>
      <c r="G26" s="645"/>
      <c r="H26" s="645"/>
      <c r="I26" s="645"/>
      <c r="J26" s="645"/>
      <c r="K26" s="645"/>
      <c r="L26" s="676"/>
      <c r="M26" s="677"/>
      <c r="N26" s="677"/>
      <c r="O26" s="677"/>
      <c r="P26" s="677"/>
      <c r="Q26" s="677"/>
      <c r="R26" s="677"/>
      <c r="S26" s="677"/>
      <c r="T26" s="677"/>
      <c r="U26" s="677"/>
      <c r="V26" s="677"/>
      <c r="W26" s="677"/>
      <c r="X26" s="67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68" t="s">
        <v>2211</v>
      </c>
      <c r="B30" s="668"/>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row>
    <row r="31" spans="1:41" s="41" customFormat="1" ht="23.45" customHeight="1" thickBot="1">
      <c r="A31" s="698" t="s">
        <v>2212</v>
      </c>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9"/>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28" t="s">
        <v>26</v>
      </c>
      <c r="B33" s="650" t="s">
        <v>2213</v>
      </c>
      <c r="C33" s="651"/>
      <c r="D33" s="651"/>
      <c r="E33" s="651"/>
      <c r="F33" s="651"/>
      <c r="G33" s="651"/>
      <c r="H33" s="651"/>
      <c r="I33" s="651"/>
      <c r="J33" s="651"/>
      <c r="K33" s="652"/>
      <c r="L33" s="650" t="s">
        <v>27</v>
      </c>
      <c r="M33" s="651"/>
      <c r="N33" s="651"/>
      <c r="O33" s="651"/>
      <c r="P33" s="652"/>
      <c r="Q33" s="613" t="s">
        <v>28</v>
      </c>
      <c r="R33" s="614"/>
      <c r="S33" s="614"/>
      <c r="T33" s="614"/>
      <c r="U33" s="614"/>
      <c r="V33" s="615"/>
      <c r="W33" s="639" t="s">
        <v>29</v>
      </c>
      <c r="X33" s="639"/>
      <c r="Y33" s="639"/>
      <c r="Z33" s="639" t="s">
        <v>30</v>
      </c>
      <c r="AA33" s="639"/>
      <c r="AB33" s="639"/>
      <c r="AC33" s="626" t="s">
        <v>31</v>
      </c>
      <c r="AD33" s="618" t="s">
        <v>2214</v>
      </c>
      <c r="AE33" s="616" t="s">
        <v>2215</v>
      </c>
      <c r="AF33" s="696" t="s">
        <v>2216</v>
      </c>
      <c r="AG33" s="612"/>
      <c r="AH33"/>
      <c r="AI33"/>
      <c r="AJ33"/>
      <c r="AK33"/>
      <c r="AL33"/>
      <c r="AM33"/>
      <c r="AN33"/>
    </row>
    <row r="34" spans="1:43" s="41" customFormat="1" ht="47.45" customHeight="1" thickBot="1">
      <c r="A34" s="629"/>
      <c r="B34" s="612"/>
      <c r="C34" s="653"/>
      <c r="D34" s="653"/>
      <c r="E34" s="653"/>
      <c r="F34" s="653"/>
      <c r="G34" s="653"/>
      <c r="H34" s="653"/>
      <c r="I34" s="653"/>
      <c r="J34" s="653"/>
      <c r="K34" s="654"/>
      <c r="L34" s="612"/>
      <c r="M34" s="653"/>
      <c r="N34" s="653"/>
      <c r="O34" s="653"/>
      <c r="P34" s="654"/>
      <c r="Q34" s="618" t="s">
        <v>32</v>
      </c>
      <c r="R34" s="619"/>
      <c r="S34" s="619"/>
      <c r="T34" s="619"/>
      <c r="U34" s="619"/>
      <c r="V34" s="289" t="s">
        <v>33</v>
      </c>
      <c r="W34" s="618"/>
      <c r="X34" s="618"/>
      <c r="Y34" s="618"/>
      <c r="Z34" s="618"/>
      <c r="AA34" s="618"/>
      <c r="AB34" s="618"/>
      <c r="AC34" s="627"/>
      <c r="AD34" s="695"/>
      <c r="AE34" s="617"/>
      <c r="AF34" s="697"/>
      <c r="AG34" s="612"/>
      <c r="AH34"/>
      <c r="AI34"/>
      <c r="AJ34"/>
      <c r="AK34"/>
      <c r="AL34"/>
      <c r="AM34"/>
      <c r="AN34"/>
    </row>
    <row r="35" spans="1:43" ht="45" customHeight="1" thickBot="1">
      <c r="A35" s="50">
        <v>1</v>
      </c>
      <c r="B35" s="636"/>
      <c r="C35" s="637"/>
      <c r="D35" s="637"/>
      <c r="E35" s="637"/>
      <c r="F35" s="637"/>
      <c r="G35" s="637"/>
      <c r="H35" s="637"/>
      <c r="I35" s="637"/>
      <c r="J35" s="637"/>
      <c r="K35" s="638"/>
      <c r="L35" s="665"/>
      <c r="M35" s="666"/>
      <c r="N35" s="666"/>
      <c r="O35" s="666"/>
      <c r="P35" s="667"/>
      <c r="Q35" s="655"/>
      <c r="R35" s="655"/>
      <c r="S35" s="655"/>
      <c r="T35" s="655"/>
      <c r="U35" s="655"/>
      <c r="V35" s="292"/>
      <c r="W35" s="620"/>
      <c r="X35" s="621"/>
      <c r="Y35" s="622"/>
      <c r="Z35" s="700"/>
      <c r="AA35" s="700"/>
      <c r="AB35" s="700"/>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6"/>
      <c r="C36" s="637"/>
      <c r="D36" s="637"/>
      <c r="E36" s="637"/>
      <c r="F36" s="637"/>
      <c r="G36" s="637"/>
      <c r="H36" s="637"/>
      <c r="I36" s="637"/>
      <c r="J36" s="637"/>
      <c r="K36" s="638"/>
      <c r="L36" s="633"/>
      <c r="M36" s="634"/>
      <c r="N36" s="634"/>
      <c r="O36" s="634"/>
      <c r="P36" s="635"/>
      <c r="Q36" s="611"/>
      <c r="R36" s="611"/>
      <c r="S36" s="611"/>
      <c r="T36" s="611"/>
      <c r="U36" s="611"/>
      <c r="V36" s="290"/>
      <c r="W36" s="640"/>
      <c r="X36" s="641"/>
      <c r="Y36" s="642"/>
      <c r="Z36" s="610"/>
      <c r="AA36" s="610"/>
      <c r="AB36" s="61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 customHeight="1" thickBot="1">
      <c r="A37" s="50">
        <f t="shared" ref="A37:A100" si="1">A36+1</f>
        <v>3</v>
      </c>
      <c r="B37" s="636"/>
      <c r="C37" s="637"/>
      <c r="D37" s="637"/>
      <c r="E37" s="637"/>
      <c r="F37" s="637"/>
      <c r="G37" s="637"/>
      <c r="H37" s="637"/>
      <c r="I37" s="637"/>
      <c r="J37" s="637"/>
      <c r="K37" s="638"/>
      <c r="L37" s="633"/>
      <c r="M37" s="634"/>
      <c r="N37" s="634"/>
      <c r="O37" s="634"/>
      <c r="P37" s="635"/>
      <c r="Q37" s="611"/>
      <c r="R37" s="611"/>
      <c r="S37" s="611"/>
      <c r="T37" s="611"/>
      <c r="U37" s="611"/>
      <c r="V37" s="290"/>
      <c r="W37" s="640"/>
      <c r="X37" s="641"/>
      <c r="Y37" s="642"/>
      <c r="Z37" s="610"/>
      <c r="AA37" s="610"/>
      <c r="AB37" s="61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 customHeight="1" thickBot="1">
      <c r="A38" s="50">
        <f t="shared" si="1"/>
        <v>4</v>
      </c>
      <c r="B38" s="636"/>
      <c r="C38" s="637"/>
      <c r="D38" s="637"/>
      <c r="E38" s="637"/>
      <c r="F38" s="637"/>
      <c r="G38" s="637"/>
      <c r="H38" s="637"/>
      <c r="I38" s="637"/>
      <c r="J38" s="637"/>
      <c r="K38" s="638"/>
      <c r="L38" s="633"/>
      <c r="M38" s="634"/>
      <c r="N38" s="634"/>
      <c r="O38" s="634"/>
      <c r="P38" s="635"/>
      <c r="Q38" s="611"/>
      <c r="R38" s="611"/>
      <c r="S38" s="611"/>
      <c r="T38" s="611"/>
      <c r="U38" s="611"/>
      <c r="V38" s="290"/>
      <c r="W38" s="640"/>
      <c r="X38" s="641"/>
      <c r="Y38" s="642"/>
      <c r="Z38" s="610"/>
      <c r="AA38" s="610"/>
      <c r="AB38" s="61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 customHeight="1" thickBot="1">
      <c r="A39" s="50">
        <f t="shared" si="1"/>
        <v>5</v>
      </c>
      <c r="B39" s="636"/>
      <c r="C39" s="637"/>
      <c r="D39" s="637"/>
      <c r="E39" s="637"/>
      <c r="F39" s="637"/>
      <c r="G39" s="637"/>
      <c r="H39" s="637"/>
      <c r="I39" s="637"/>
      <c r="J39" s="637"/>
      <c r="K39" s="638"/>
      <c r="L39" s="633"/>
      <c r="M39" s="634"/>
      <c r="N39" s="634"/>
      <c r="O39" s="634"/>
      <c r="P39" s="635"/>
      <c r="Q39" s="611"/>
      <c r="R39" s="611"/>
      <c r="S39" s="611"/>
      <c r="T39" s="611"/>
      <c r="U39" s="611"/>
      <c r="V39" s="290"/>
      <c r="W39" s="640"/>
      <c r="X39" s="641"/>
      <c r="Y39" s="642"/>
      <c r="Z39" s="610"/>
      <c r="AA39" s="610"/>
      <c r="AB39" s="61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 customHeight="1" thickBot="1">
      <c r="A40" s="50">
        <f t="shared" si="1"/>
        <v>6</v>
      </c>
      <c r="B40" s="636"/>
      <c r="C40" s="637"/>
      <c r="D40" s="637"/>
      <c r="E40" s="637"/>
      <c r="F40" s="637"/>
      <c r="G40" s="637"/>
      <c r="H40" s="637"/>
      <c r="I40" s="637"/>
      <c r="J40" s="637"/>
      <c r="K40" s="638"/>
      <c r="L40" s="633"/>
      <c r="M40" s="634"/>
      <c r="N40" s="634"/>
      <c r="O40" s="634"/>
      <c r="P40" s="635"/>
      <c r="Q40" s="611"/>
      <c r="R40" s="611"/>
      <c r="S40" s="611"/>
      <c r="T40" s="611"/>
      <c r="U40" s="611"/>
      <c r="V40" s="290"/>
      <c r="W40" s="640"/>
      <c r="X40" s="641"/>
      <c r="Y40" s="642"/>
      <c r="Z40" s="610"/>
      <c r="AA40" s="610"/>
      <c r="AB40" s="61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 customHeight="1">
      <c r="A41" s="50">
        <f t="shared" si="1"/>
        <v>7</v>
      </c>
      <c r="B41" s="636"/>
      <c r="C41" s="637"/>
      <c r="D41" s="637"/>
      <c r="E41" s="637"/>
      <c r="F41" s="637"/>
      <c r="G41" s="637"/>
      <c r="H41" s="637"/>
      <c r="I41" s="637"/>
      <c r="J41" s="637"/>
      <c r="K41" s="638"/>
      <c r="L41" s="633"/>
      <c r="M41" s="634"/>
      <c r="N41" s="634"/>
      <c r="O41" s="634"/>
      <c r="P41" s="635"/>
      <c r="Q41" s="611"/>
      <c r="R41" s="611"/>
      <c r="S41" s="611"/>
      <c r="T41" s="611"/>
      <c r="U41" s="611"/>
      <c r="V41" s="290"/>
      <c r="W41" s="640"/>
      <c r="X41" s="641"/>
      <c r="Y41" s="642"/>
      <c r="Z41" s="610"/>
      <c r="AA41" s="610"/>
      <c r="AB41" s="61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 customHeight="1">
      <c r="A42" s="50">
        <f t="shared" si="1"/>
        <v>8</v>
      </c>
      <c r="B42" s="631"/>
      <c r="C42" s="632"/>
      <c r="D42" s="632"/>
      <c r="E42" s="632"/>
      <c r="F42" s="632"/>
      <c r="G42" s="632"/>
      <c r="H42" s="632"/>
      <c r="I42" s="632"/>
      <c r="J42" s="632"/>
      <c r="K42" s="632"/>
      <c r="L42" s="630"/>
      <c r="M42" s="630"/>
      <c r="N42" s="630"/>
      <c r="O42" s="630"/>
      <c r="P42" s="630"/>
      <c r="Q42" s="611"/>
      <c r="R42" s="611"/>
      <c r="S42" s="611"/>
      <c r="T42" s="611"/>
      <c r="U42" s="611"/>
      <c r="V42" s="290"/>
      <c r="W42" s="610"/>
      <c r="X42" s="610"/>
      <c r="Y42" s="610"/>
      <c r="Z42" s="610"/>
      <c r="AA42" s="610"/>
      <c r="AB42" s="61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 customHeight="1">
      <c r="A43" s="50">
        <f t="shared" si="1"/>
        <v>9</v>
      </c>
      <c r="B43" s="631"/>
      <c r="C43" s="632"/>
      <c r="D43" s="632"/>
      <c r="E43" s="632"/>
      <c r="F43" s="632"/>
      <c r="G43" s="632"/>
      <c r="H43" s="632"/>
      <c r="I43" s="632"/>
      <c r="J43" s="632"/>
      <c r="K43" s="632"/>
      <c r="L43" s="630"/>
      <c r="M43" s="630"/>
      <c r="N43" s="630"/>
      <c r="O43" s="630"/>
      <c r="P43" s="630"/>
      <c r="Q43" s="611"/>
      <c r="R43" s="611"/>
      <c r="S43" s="611"/>
      <c r="T43" s="611"/>
      <c r="U43" s="611"/>
      <c r="V43" s="290"/>
      <c r="W43" s="610"/>
      <c r="X43" s="610"/>
      <c r="Y43" s="610"/>
      <c r="Z43" s="610"/>
      <c r="AA43" s="610"/>
      <c r="AB43" s="61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 customHeight="1">
      <c r="A44" s="50">
        <f t="shared" si="1"/>
        <v>10</v>
      </c>
      <c r="B44" s="631"/>
      <c r="C44" s="632"/>
      <c r="D44" s="632"/>
      <c r="E44" s="632"/>
      <c r="F44" s="632"/>
      <c r="G44" s="632"/>
      <c r="H44" s="632"/>
      <c r="I44" s="632"/>
      <c r="J44" s="632"/>
      <c r="K44" s="632"/>
      <c r="L44" s="630"/>
      <c r="M44" s="630"/>
      <c r="N44" s="630"/>
      <c r="O44" s="630"/>
      <c r="P44" s="630"/>
      <c r="Q44" s="611"/>
      <c r="R44" s="611"/>
      <c r="S44" s="611"/>
      <c r="T44" s="611"/>
      <c r="U44" s="611"/>
      <c r="V44" s="290"/>
      <c r="W44" s="610"/>
      <c r="X44" s="610"/>
      <c r="Y44" s="610"/>
      <c r="Z44" s="610"/>
      <c r="AA44" s="610"/>
      <c r="AB44" s="61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 customHeight="1">
      <c r="A45" s="50">
        <f t="shared" si="1"/>
        <v>11</v>
      </c>
      <c r="B45" s="631"/>
      <c r="C45" s="632"/>
      <c r="D45" s="632"/>
      <c r="E45" s="632"/>
      <c r="F45" s="632"/>
      <c r="G45" s="632"/>
      <c r="H45" s="632"/>
      <c r="I45" s="632"/>
      <c r="J45" s="632"/>
      <c r="K45" s="632"/>
      <c r="L45" s="630"/>
      <c r="M45" s="630"/>
      <c r="N45" s="630"/>
      <c r="O45" s="630"/>
      <c r="P45" s="630"/>
      <c r="Q45" s="611"/>
      <c r="R45" s="611"/>
      <c r="S45" s="611"/>
      <c r="T45" s="611"/>
      <c r="U45" s="611"/>
      <c r="V45" s="290"/>
      <c r="W45" s="610"/>
      <c r="X45" s="610"/>
      <c r="Y45" s="610"/>
      <c r="Z45" s="610"/>
      <c r="AA45" s="610"/>
      <c r="AB45" s="61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 customHeight="1">
      <c r="A46" s="50">
        <f t="shared" si="1"/>
        <v>12</v>
      </c>
      <c r="B46" s="631"/>
      <c r="C46" s="632"/>
      <c r="D46" s="632"/>
      <c r="E46" s="632"/>
      <c r="F46" s="632"/>
      <c r="G46" s="632"/>
      <c r="H46" s="632"/>
      <c r="I46" s="632"/>
      <c r="J46" s="632"/>
      <c r="K46" s="632"/>
      <c r="L46" s="630"/>
      <c r="M46" s="630"/>
      <c r="N46" s="630"/>
      <c r="O46" s="630"/>
      <c r="P46" s="630"/>
      <c r="Q46" s="611"/>
      <c r="R46" s="611"/>
      <c r="S46" s="611"/>
      <c r="T46" s="611"/>
      <c r="U46" s="611"/>
      <c r="V46" s="290"/>
      <c r="W46" s="610"/>
      <c r="X46" s="610"/>
      <c r="Y46" s="610"/>
      <c r="Z46" s="610"/>
      <c r="AA46" s="610"/>
      <c r="AB46" s="61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 customHeight="1">
      <c r="A47" s="50">
        <f t="shared" si="1"/>
        <v>13</v>
      </c>
      <c r="B47" s="631"/>
      <c r="C47" s="632"/>
      <c r="D47" s="632"/>
      <c r="E47" s="632"/>
      <c r="F47" s="632"/>
      <c r="G47" s="632"/>
      <c r="H47" s="632"/>
      <c r="I47" s="632"/>
      <c r="J47" s="632"/>
      <c r="K47" s="632"/>
      <c r="L47" s="630"/>
      <c r="M47" s="630"/>
      <c r="N47" s="630"/>
      <c r="O47" s="630"/>
      <c r="P47" s="630"/>
      <c r="Q47" s="611"/>
      <c r="R47" s="611"/>
      <c r="S47" s="611"/>
      <c r="T47" s="611"/>
      <c r="U47" s="611"/>
      <c r="V47" s="290"/>
      <c r="W47" s="610"/>
      <c r="X47" s="610"/>
      <c r="Y47" s="610"/>
      <c r="Z47" s="610"/>
      <c r="AA47" s="610"/>
      <c r="AB47" s="61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 customHeight="1">
      <c r="A48" s="50">
        <f t="shared" si="1"/>
        <v>14</v>
      </c>
      <c r="B48" s="631"/>
      <c r="C48" s="632"/>
      <c r="D48" s="632"/>
      <c r="E48" s="632"/>
      <c r="F48" s="632"/>
      <c r="G48" s="632"/>
      <c r="H48" s="632"/>
      <c r="I48" s="632"/>
      <c r="J48" s="632"/>
      <c r="K48" s="632"/>
      <c r="L48" s="630"/>
      <c r="M48" s="630"/>
      <c r="N48" s="630"/>
      <c r="O48" s="630"/>
      <c r="P48" s="630"/>
      <c r="Q48" s="611"/>
      <c r="R48" s="611"/>
      <c r="S48" s="611"/>
      <c r="T48" s="611"/>
      <c r="U48" s="611"/>
      <c r="V48" s="290"/>
      <c r="W48" s="610"/>
      <c r="X48" s="610"/>
      <c r="Y48" s="610"/>
      <c r="Z48" s="610"/>
      <c r="AA48" s="610"/>
      <c r="AB48" s="61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 customHeight="1">
      <c r="A49" s="50">
        <f t="shared" si="1"/>
        <v>15</v>
      </c>
      <c r="B49" s="631"/>
      <c r="C49" s="632"/>
      <c r="D49" s="632"/>
      <c r="E49" s="632"/>
      <c r="F49" s="632"/>
      <c r="G49" s="632"/>
      <c r="H49" s="632"/>
      <c r="I49" s="632"/>
      <c r="J49" s="632"/>
      <c r="K49" s="632"/>
      <c r="L49" s="630"/>
      <c r="M49" s="630"/>
      <c r="N49" s="630"/>
      <c r="O49" s="630"/>
      <c r="P49" s="630"/>
      <c r="Q49" s="611"/>
      <c r="R49" s="611"/>
      <c r="S49" s="611"/>
      <c r="T49" s="611"/>
      <c r="U49" s="611"/>
      <c r="V49" s="290"/>
      <c r="W49" s="610"/>
      <c r="X49" s="610"/>
      <c r="Y49" s="610"/>
      <c r="Z49" s="610"/>
      <c r="AA49" s="610"/>
      <c r="AB49" s="61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 customHeight="1">
      <c r="A50" s="50">
        <f t="shared" si="1"/>
        <v>16</v>
      </c>
      <c r="B50" s="631"/>
      <c r="C50" s="632"/>
      <c r="D50" s="632"/>
      <c r="E50" s="632"/>
      <c r="F50" s="632"/>
      <c r="G50" s="632"/>
      <c r="H50" s="632"/>
      <c r="I50" s="632"/>
      <c r="J50" s="632"/>
      <c r="K50" s="632"/>
      <c r="L50" s="630"/>
      <c r="M50" s="630"/>
      <c r="N50" s="630"/>
      <c r="O50" s="630"/>
      <c r="P50" s="630"/>
      <c r="Q50" s="611"/>
      <c r="R50" s="611"/>
      <c r="S50" s="611"/>
      <c r="T50" s="611"/>
      <c r="U50" s="611"/>
      <c r="V50" s="290"/>
      <c r="W50" s="610"/>
      <c r="X50" s="610"/>
      <c r="Y50" s="610"/>
      <c r="Z50" s="610"/>
      <c r="AA50" s="610"/>
      <c r="AB50" s="61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 customHeight="1">
      <c r="A51" s="50">
        <f t="shared" si="1"/>
        <v>17</v>
      </c>
      <c r="B51" s="631"/>
      <c r="C51" s="632"/>
      <c r="D51" s="632"/>
      <c r="E51" s="632"/>
      <c r="F51" s="632"/>
      <c r="G51" s="632"/>
      <c r="H51" s="632"/>
      <c r="I51" s="632"/>
      <c r="J51" s="632"/>
      <c r="K51" s="632"/>
      <c r="L51" s="630"/>
      <c r="M51" s="630"/>
      <c r="N51" s="630"/>
      <c r="O51" s="630"/>
      <c r="P51" s="630"/>
      <c r="Q51" s="611"/>
      <c r="R51" s="611"/>
      <c r="S51" s="611"/>
      <c r="T51" s="611"/>
      <c r="U51" s="611"/>
      <c r="V51" s="290"/>
      <c r="W51" s="610"/>
      <c r="X51" s="610"/>
      <c r="Y51" s="610"/>
      <c r="Z51" s="610"/>
      <c r="AA51" s="610"/>
      <c r="AB51" s="61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 customHeight="1">
      <c r="A52" s="50">
        <f t="shared" si="1"/>
        <v>18</v>
      </c>
      <c r="B52" s="631"/>
      <c r="C52" s="632"/>
      <c r="D52" s="632"/>
      <c r="E52" s="632"/>
      <c r="F52" s="632"/>
      <c r="G52" s="632"/>
      <c r="H52" s="632"/>
      <c r="I52" s="632"/>
      <c r="J52" s="632"/>
      <c r="K52" s="632"/>
      <c r="L52" s="630"/>
      <c r="M52" s="630"/>
      <c r="N52" s="630"/>
      <c r="O52" s="630"/>
      <c r="P52" s="630"/>
      <c r="Q52" s="611"/>
      <c r="R52" s="611"/>
      <c r="S52" s="611"/>
      <c r="T52" s="611"/>
      <c r="U52" s="611"/>
      <c r="V52" s="290"/>
      <c r="W52" s="610"/>
      <c r="X52" s="610"/>
      <c r="Y52" s="610"/>
      <c r="Z52" s="610"/>
      <c r="AA52" s="610"/>
      <c r="AB52" s="61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 customHeight="1">
      <c r="A53" s="50">
        <f t="shared" si="1"/>
        <v>19</v>
      </c>
      <c r="B53" s="631"/>
      <c r="C53" s="632"/>
      <c r="D53" s="632"/>
      <c r="E53" s="632"/>
      <c r="F53" s="632"/>
      <c r="G53" s="632"/>
      <c r="H53" s="632"/>
      <c r="I53" s="632"/>
      <c r="J53" s="632"/>
      <c r="K53" s="632"/>
      <c r="L53" s="630"/>
      <c r="M53" s="630"/>
      <c r="N53" s="630"/>
      <c r="O53" s="630"/>
      <c r="P53" s="630"/>
      <c r="Q53" s="611"/>
      <c r="R53" s="611"/>
      <c r="S53" s="611"/>
      <c r="T53" s="611"/>
      <c r="U53" s="611"/>
      <c r="V53" s="290"/>
      <c r="W53" s="610"/>
      <c r="X53" s="610"/>
      <c r="Y53" s="610"/>
      <c r="Z53" s="610"/>
      <c r="AA53" s="610"/>
      <c r="AB53" s="61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 customHeight="1">
      <c r="A54" s="50">
        <f t="shared" si="1"/>
        <v>20</v>
      </c>
      <c r="B54" s="631"/>
      <c r="C54" s="632"/>
      <c r="D54" s="632"/>
      <c r="E54" s="632"/>
      <c r="F54" s="632"/>
      <c r="G54" s="632"/>
      <c r="H54" s="632"/>
      <c r="I54" s="632"/>
      <c r="J54" s="632"/>
      <c r="K54" s="632"/>
      <c r="L54" s="630"/>
      <c r="M54" s="630"/>
      <c r="N54" s="630"/>
      <c r="O54" s="630"/>
      <c r="P54" s="630"/>
      <c r="Q54" s="611"/>
      <c r="R54" s="611"/>
      <c r="S54" s="611"/>
      <c r="T54" s="611"/>
      <c r="U54" s="611"/>
      <c r="V54" s="290"/>
      <c r="W54" s="610"/>
      <c r="X54" s="610"/>
      <c r="Y54" s="610"/>
      <c r="Z54" s="610"/>
      <c r="AA54" s="610"/>
      <c r="AB54" s="61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 customHeight="1">
      <c r="A55" s="50">
        <f t="shared" si="1"/>
        <v>21</v>
      </c>
      <c r="B55" s="631"/>
      <c r="C55" s="632"/>
      <c r="D55" s="632"/>
      <c r="E55" s="632"/>
      <c r="F55" s="632"/>
      <c r="G55" s="632"/>
      <c r="H55" s="632"/>
      <c r="I55" s="632"/>
      <c r="J55" s="632"/>
      <c r="K55" s="632"/>
      <c r="L55" s="630"/>
      <c r="M55" s="630"/>
      <c r="N55" s="630"/>
      <c r="O55" s="630"/>
      <c r="P55" s="630"/>
      <c r="Q55" s="611"/>
      <c r="R55" s="611"/>
      <c r="S55" s="611"/>
      <c r="T55" s="611"/>
      <c r="U55" s="611"/>
      <c r="V55" s="290"/>
      <c r="W55" s="610"/>
      <c r="X55" s="610"/>
      <c r="Y55" s="610"/>
      <c r="Z55" s="610"/>
      <c r="AA55" s="610"/>
      <c r="AB55" s="61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 customHeight="1">
      <c r="A56" s="50">
        <f t="shared" si="1"/>
        <v>22</v>
      </c>
      <c r="B56" s="631"/>
      <c r="C56" s="632"/>
      <c r="D56" s="632"/>
      <c r="E56" s="632"/>
      <c r="F56" s="632"/>
      <c r="G56" s="632"/>
      <c r="H56" s="632"/>
      <c r="I56" s="632"/>
      <c r="J56" s="632"/>
      <c r="K56" s="632"/>
      <c r="L56" s="630"/>
      <c r="M56" s="630"/>
      <c r="N56" s="630"/>
      <c r="O56" s="630"/>
      <c r="P56" s="630"/>
      <c r="Q56" s="611"/>
      <c r="R56" s="611"/>
      <c r="S56" s="611"/>
      <c r="T56" s="611"/>
      <c r="U56" s="611"/>
      <c r="V56" s="290"/>
      <c r="W56" s="610"/>
      <c r="X56" s="610"/>
      <c r="Y56" s="610"/>
      <c r="Z56" s="610"/>
      <c r="AA56" s="610"/>
      <c r="AB56" s="61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 customHeight="1">
      <c r="A57" s="50">
        <f t="shared" si="1"/>
        <v>23</v>
      </c>
      <c r="B57" s="631"/>
      <c r="C57" s="632"/>
      <c r="D57" s="632"/>
      <c r="E57" s="632"/>
      <c r="F57" s="632"/>
      <c r="G57" s="632"/>
      <c r="H57" s="632"/>
      <c r="I57" s="632"/>
      <c r="J57" s="632"/>
      <c r="K57" s="632"/>
      <c r="L57" s="630"/>
      <c r="M57" s="630"/>
      <c r="N57" s="630"/>
      <c r="O57" s="630"/>
      <c r="P57" s="630"/>
      <c r="Q57" s="611"/>
      <c r="R57" s="611"/>
      <c r="S57" s="611"/>
      <c r="T57" s="611"/>
      <c r="U57" s="611"/>
      <c r="V57" s="290"/>
      <c r="W57" s="610"/>
      <c r="X57" s="610"/>
      <c r="Y57" s="610"/>
      <c r="Z57" s="610"/>
      <c r="AA57" s="610"/>
      <c r="AB57" s="61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 customHeight="1">
      <c r="A58" s="50">
        <f t="shared" si="1"/>
        <v>24</v>
      </c>
      <c r="B58" s="631"/>
      <c r="C58" s="632"/>
      <c r="D58" s="632"/>
      <c r="E58" s="632"/>
      <c r="F58" s="632"/>
      <c r="G58" s="632"/>
      <c r="H58" s="632"/>
      <c r="I58" s="632"/>
      <c r="J58" s="632"/>
      <c r="K58" s="632"/>
      <c r="L58" s="630"/>
      <c r="M58" s="630"/>
      <c r="N58" s="630"/>
      <c r="O58" s="630"/>
      <c r="P58" s="630"/>
      <c r="Q58" s="611"/>
      <c r="R58" s="611"/>
      <c r="S58" s="611"/>
      <c r="T58" s="611"/>
      <c r="U58" s="611"/>
      <c r="V58" s="290"/>
      <c r="W58" s="610"/>
      <c r="X58" s="610"/>
      <c r="Y58" s="610"/>
      <c r="Z58" s="610"/>
      <c r="AA58" s="610"/>
      <c r="AB58" s="61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 customHeight="1">
      <c r="A59" s="50">
        <f t="shared" si="1"/>
        <v>25</v>
      </c>
      <c r="B59" s="631"/>
      <c r="C59" s="632"/>
      <c r="D59" s="632"/>
      <c r="E59" s="632"/>
      <c r="F59" s="632"/>
      <c r="G59" s="632"/>
      <c r="H59" s="632"/>
      <c r="I59" s="632"/>
      <c r="J59" s="632"/>
      <c r="K59" s="632"/>
      <c r="L59" s="630"/>
      <c r="M59" s="630"/>
      <c r="N59" s="630"/>
      <c r="O59" s="630"/>
      <c r="P59" s="630"/>
      <c r="Q59" s="611"/>
      <c r="R59" s="611"/>
      <c r="S59" s="611"/>
      <c r="T59" s="611"/>
      <c r="U59" s="611"/>
      <c r="V59" s="290"/>
      <c r="W59" s="610"/>
      <c r="X59" s="610"/>
      <c r="Y59" s="610"/>
      <c r="Z59" s="610"/>
      <c r="AA59" s="610"/>
      <c r="AB59" s="61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 customHeight="1">
      <c r="A60" s="50">
        <f t="shared" si="1"/>
        <v>26</v>
      </c>
      <c r="B60" s="631"/>
      <c r="C60" s="632"/>
      <c r="D60" s="632"/>
      <c r="E60" s="632"/>
      <c r="F60" s="632"/>
      <c r="G60" s="632"/>
      <c r="H60" s="632"/>
      <c r="I60" s="632"/>
      <c r="J60" s="632"/>
      <c r="K60" s="632"/>
      <c r="L60" s="630"/>
      <c r="M60" s="630"/>
      <c r="N60" s="630"/>
      <c r="O60" s="630"/>
      <c r="P60" s="630"/>
      <c r="Q60" s="611"/>
      <c r="R60" s="611"/>
      <c r="S60" s="611"/>
      <c r="T60" s="611"/>
      <c r="U60" s="611"/>
      <c r="V60" s="290"/>
      <c r="W60" s="610"/>
      <c r="X60" s="610"/>
      <c r="Y60" s="610"/>
      <c r="Z60" s="610"/>
      <c r="AA60" s="610"/>
      <c r="AB60" s="61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 customHeight="1">
      <c r="A61" s="50">
        <f t="shared" si="1"/>
        <v>27</v>
      </c>
      <c r="B61" s="631"/>
      <c r="C61" s="632"/>
      <c r="D61" s="632"/>
      <c r="E61" s="632"/>
      <c r="F61" s="632"/>
      <c r="G61" s="632"/>
      <c r="H61" s="632"/>
      <c r="I61" s="632"/>
      <c r="J61" s="632"/>
      <c r="K61" s="632"/>
      <c r="L61" s="630"/>
      <c r="M61" s="630"/>
      <c r="N61" s="630"/>
      <c r="O61" s="630"/>
      <c r="P61" s="630"/>
      <c r="Q61" s="611"/>
      <c r="R61" s="611"/>
      <c r="S61" s="611"/>
      <c r="T61" s="611"/>
      <c r="U61" s="611"/>
      <c r="V61" s="290"/>
      <c r="W61" s="610"/>
      <c r="X61" s="610"/>
      <c r="Y61" s="610"/>
      <c r="Z61" s="610"/>
      <c r="AA61" s="610"/>
      <c r="AB61" s="61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 customHeight="1">
      <c r="A62" s="50">
        <f t="shared" si="1"/>
        <v>28</v>
      </c>
      <c r="B62" s="631"/>
      <c r="C62" s="632"/>
      <c r="D62" s="632"/>
      <c r="E62" s="632"/>
      <c r="F62" s="632"/>
      <c r="G62" s="632"/>
      <c r="H62" s="632"/>
      <c r="I62" s="632"/>
      <c r="J62" s="632"/>
      <c r="K62" s="632"/>
      <c r="L62" s="630"/>
      <c r="M62" s="630"/>
      <c r="N62" s="630"/>
      <c r="O62" s="630"/>
      <c r="P62" s="630"/>
      <c r="Q62" s="611"/>
      <c r="R62" s="611"/>
      <c r="S62" s="611"/>
      <c r="T62" s="611"/>
      <c r="U62" s="611"/>
      <c r="V62" s="290"/>
      <c r="W62" s="610"/>
      <c r="X62" s="610"/>
      <c r="Y62" s="610"/>
      <c r="Z62" s="610"/>
      <c r="AA62" s="610"/>
      <c r="AB62" s="61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 customHeight="1">
      <c r="A63" s="50">
        <f t="shared" si="1"/>
        <v>29</v>
      </c>
      <c r="B63" s="631"/>
      <c r="C63" s="632"/>
      <c r="D63" s="632"/>
      <c r="E63" s="632"/>
      <c r="F63" s="632"/>
      <c r="G63" s="632"/>
      <c r="H63" s="632"/>
      <c r="I63" s="632"/>
      <c r="J63" s="632"/>
      <c r="K63" s="632"/>
      <c r="L63" s="630"/>
      <c r="M63" s="630"/>
      <c r="N63" s="630"/>
      <c r="O63" s="630"/>
      <c r="P63" s="630"/>
      <c r="Q63" s="611"/>
      <c r="R63" s="611"/>
      <c r="S63" s="611"/>
      <c r="T63" s="611"/>
      <c r="U63" s="611"/>
      <c r="V63" s="290"/>
      <c r="W63" s="610"/>
      <c r="X63" s="610"/>
      <c r="Y63" s="610"/>
      <c r="Z63" s="610"/>
      <c r="AA63" s="610"/>
      <c r="AB63" s="61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 customHeight="1">
      <c r="A64" s="50">
        <f t="shared" si="1"/>
        <v>30</v>
      </c>
      <c r="B64" s="631"/>
      <c r="C64" s="632"/>
      <c r="D64" s="632"/>
      <c r="E64" s="632"/>
      <c r="F64" s="632"/>
      <c r="G64" s="632"/>
      <c r="H64" s="632"/>
      <c r="I64" s="632"/>
      <c r="J64" s="632"/>
      <c r="K64" s="632"/>
      <c r="L64" s="630"/>
      <c r="M64" s="630"/>
      <c r="N64" s="630"/>
      <c r="O64" s="630"/>
      <c r="P64" s="630"/>
      <c r="Q64" s="611"/>
      <c r="R64" s="611"/>
      <c r="S64" s="611"/>
      <c r="T64" s="611"/>
      <c r="U64" s="611"/>
      <c r="V64" s="290"/>
      <c r="W64" s="610"/>
      <c r="X64" s="610"/>
      <c r="Y64" s="610"/>
      <c r="Z64" s="610"/>
      <c r="AA64" s="610"/>
      <c r="AB64" s="61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 customHeight="1">
      <c r="A65" s="50">
        <f t="shared" si="1"/>
        <v>31</v>
      </c>
      <c r="B65" s="631"/>
      <c r="C65" s="632"/>
      <c r="D65" s="632"/>
      <c r="E65" s="632"/>
      <c r="F65" s="632"/>
      <c r="G65" s="632"/>
      <c r="H65" s="632"/>
      <c r="I65" s="632"/>
      <c r="J65" s="632"/>
      <c r="K65" s="632"/>
      <c r="L65" s="630"/>
      <c r="M65" s="630"/>
      <c r="N65" s="630"/>
      <c r="O65" s="630"/>
      <c r="P65" s="630"/>
      <c r="Q65" s="611"/>
      <c r="R65" s="611"/>
      <c r="S65" s="611"/>
      <c r="T65" s="611"/>
      <c r="U65" s="611"/>
      <c r="V65" s="290"/>
      <c r="W65" s="610"/>
      <c r="X65" s="610"/>
      <c r="Y65" s="610"/>
      <c r="Z65" s="610"/>
      <c r="AA65" s="610"/>
      <c r="AB65" s="61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 customHeight="1">
      <c r="A66" s="50">
        <f t="shared" si="1"/>
        <v>32</v>
      </c>
      <c r="B66" s="631"/>
      <c r="C66" s="632"/>
      <c r="D66" s="632"/>
      <c r="E66" s="632"/>
      <c r="F66" s="632"/>
      <c r="G66" s="632"/>
      <c r="H66" s="632"/>
      <c r="I66" s="632"/>
      <c r="J66" s="632"/>
      <c r="K66" s="632"/>
      <c r="L66" s="630"/>
      <c r="M66" s="630"/>
      <c r="N66" s="630"/>
      <c r="O66" s="630"/>
      <c r="P66" s="630"/>
      <c r="Q66" s="611"/>
      <c r="R66" s="611"/>
      <c r="S66" s="611"/>
      <c r="T66" s="611"/>
      <c r="U66" s="611"/>
      <c r="V66" s="290"/>
      <c r="W66" s="610"/>
      <c r="X66" s="610"/>
      <c r="Y66" s="610"/>
      <c r="Z66" s="610"/>
      <c r="AA66" s="610"/>
      <c r="AB66" s="61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 customHeight="1">
      <c r="A67" s="50">
        <f t="shared" si="1"/>
        <v>33</v>
      </c>
      <c r="B67" s="631"/>
      <c r="C67" s="632"/>
      <c r="D67" s="632"/>
      <c r="E67" s="632"/>
      <c r="F67" s="632"/>
      <c r="G67" s="632"/>
      <c r="H67" s="632"/>
      <c r="I67" s="632"/>
      <c r="J67" s="632"/>
      <c r="K67" s="632"/>
      <c r="L67" s="630"/>
      <c r="M67" s="630"/>
      <c r="N67" s="630"/>
      <c r="O67" s="630"/>
      <c r="P67" s="630"/>
      <c r="Q67" s="611"/>
      <c r="R67" s="611"/>
      <c r="S67" s="611"/>
      <c r="T67" s="611"/>
      <c r="U67" s="611"/>
      <c r="V67" s="290"/>
      <c r="W67" s="610"/>
      <c r="X67" s="610"/>
      <c r="Y67" s="610"/>
      <c r="Z67" s="610"/>
      <c r="AA67" s="610"/>
      <c r="AB67" s="61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 customHeight="1">
      <c r="A68" s="50">
        <f t="shared" si="1"/>
        <v>34</v>
      </c>
      <c r="B68" s="631"/>
      <c r="C68" s="632"/>
      <c r="D68" s="632"/>
      <c r="E68" s="632"/>
      <c r="F68" s="632"/>
      <c r="G68" s="632"/>
      <c r="H68" s="632"/>
      <c r="I68" s="632"/>
      <c r="J68" s="632"/>
      <c r="K68" s="632"/>
      <c r="L68" s="630"/>
      <c r="M68" s="630"/>
      <c r="N68" s="630"/>
      <c r="O68" s="630"/>
      <c r="P68" s="630"/>
      <c r="Q68" s="611"/>
      <c r="R68" s="611"/>
      <c r="S68" s="611"/>
      <c r="T68" s="611"/>
      <c r="U68" s="611"/>
      <c r="V68" s="290"/>
      <c r="W68" s="610"/>
      <c r="X68" s="610"/>
      <c r="Y68" s="610"/>
      <c r="Z68" s="610"/>
      <c r="AA68" s="610"/>
      <c r="AB68" s="61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 customHeight="1">
      <c r="A69" s="50">
        <f t="shared" si="1"/>
        <v>35</v>
      </c>
      <c r="B69" s="631"/>
      <c r="C69" s="632"/>
      <c r="D69" s="632"/>
      <c r="E69" s="632"/>
      <c r="F69" s="632"/>
      <c r="G69" s="632"/>
      <c r="H69" s="632"/>
      <c r="I69" s="632"/>
      <c r="J69" s="632"/>
      <c r="K69" s="632"/>
      <c r="L69" s="630"/>
      <c r="M69" s="630"/>
      <c r="N69" s="630"/>
      <c r="O69" s="630"/>
      <c r="P69" s="630"/>
      <c r="Q69" s="611"/>
      <c r="R69" s="611"/>
      <c r="S69" s="611"/>
      <c r="T69" s="611"/>
      <c r="U69" s="611"/>
      <c r="V69" s="290"/>
      <c r="W69" s="610"/>
      <c r="X69" s="610"/>
      <c r="Y69" s="610"/>
      <c r="Z69" s="610"/>
      <c r="AA69" s="610"/>
      <c r="AB69" s="61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 customHeight="1">
      <c r="A70" s="50">
        <f t="shared" si="1"/>
        <v>36</v>
      </c>
      <c r="B70" s="631"/>
      <c r="C70" s="632"/>
      <c r="D70" s="632"/>
      <c r="E70" s="632"/>
      <c r="F70" s="632"/>
      <c r="G70" s="632"/>
      <c r="H70" s="632"/>
      <c r="I70" s="632"/>
      <c r="J70" s="632"/>
      <c r="K70" s="632"/>
      <c r="L70" s="630"/>
      <c r="M70" s="630"/>
      <c r="N70" s="630"/>
      <c r="O70" s="630"/>
      <c r="P70" s="630"/>
      <c r="Q70" s="611"/>
      <c r="R70" s="611"/>
      <c r="S70" s="611"/>
      <c r="T70" s="611"/>
      <c r="U70" s="611"/>
      <c r="V70" s="290"/>
      <c r="W70" s="610"/>
      <c r="X70" s="610"/>
      <c r="Y70" s="610"/>
      <c r="Z70" s="610"/>
      <c r="AA70" s="610"/>
      <c r="AB70" s="61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 customHeight="1">
      <c r="A71" s="50">
        <f t="shared" si="1"/>
        <v>37</v>
      </c>
      <c r="B71" s="631"/>
      <c r="C71" s="632"/>
      <c r="D71" s="632"/>
      <c r="E71" s="632"/>
      <c r="F71" s="632"/>
      <c r="G71" s="632"/>
      <c r="H71" s="632"/>
      <c r="I71" s="632"/>
      <c r="J71" s="632"/>
      <c r="K71" s="632"/>
      <c r="L71" s="630"/>
      <c r="M71" s="630"/>
      <c r="N71" s="630"/>
      <c r="O71" s="630"/>
      <c r="P71" s="630"/>
      <c r="Q71" s="611"/>
      <c r="R71" s="611"/>
      <c r="S71" s="611"/>
      <c r="T71" s="611"/>
      <c r="U71" s="611"/>
      <c r="V71" s="290"/>
      <c r="W71" s="610"/>
      <c r="X71" s="610"/>
      <c r="Y71" s="610"/>
      <c r="Z71" s="610"/>
      <c r="AA71" s="610"/>
      <c r="AB71" s="61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 customHeight="1">
      <c r="A72" s="50">
        <f t="shared" si="1"/>
        <v>38</v>
      </c>
      <c r="B72" s="631"/>
      <c r="C72" s="632"/>
      <c r="D72" s="632"/>
      <c r="E72" s="632"/>
      <c r="F72" s="632"/>
      <c r="G72" s="632"/>
      <c r="H72" s="632"/>
      <c r="I72" s="632"/>
      <c r="J72" s="632"/>
      <c r="K72" s="632"/>
      <c r="L72" s="630"/>
      <c r="M72" s="630"/>
      <c r="N72" s="630"/>
      <c r="O72" s="630"/>
      <c r="P72" s="630"/>
      <c r="Q72" s="611"/>
      <c r="R72" s="611"/>
      <c r="S72" s="611"/>
      <c r="T72" s="611"/>
      <c r="U72" s="611"/>
      <c r="V72" s="290"/>
      <c r="W72" s="610"/>
      <c r="X72" s="610"/>
      <c r="Y72" s="610"/>
      <c r="Z72" s="610"/>
      <c r="AA72" s="610"/>
      <c r="AB72" s="61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 customHeight="1">
      <c r="A73" s="50">
        <f t="shared" si="1"/>
        <v>39</v>
      </c>
      <c r="B73" s="631"/>
      <c r="C73" s="632"/>
      <c r="D73" s="632"/>
      <c r="E73" s="632"/>
      <c r="F73" s="632"/>
      <c r="G73" s="632"/>
      <c r="H73" s="632"/>
      <c r="I73" s="632"/>
      <c r="J73" s="632"/>
      <c r="K73" s="632"/>
      <c r="L73" s="630"/>
      <c r="M73" s="630"/>
      <c r="N73" s="630"/>
      <c r="O73" s="630"/>
      <c r="P73" s="630"/>
      <c r="Q73" s="611"/>
      <c r="R73" s="611"/>
      <c r="S73" s="611"/>
      <c r="T73" s="611"/>
      <c r="U73" s="611"/>
      <c r="V73" s="290"/>
      <c r="W73" s="610"/>
      <c r="X73" s="610"/>
      <c r="Y73" s="610"/>
      <c r="Z73" s="610"/>
      <c r="AA73" s="610"/>
      <c r="AB73" s="61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 customHeight="1">
      <c r="A74" s="50">
        <f t="shared" si="1"/>
        <v>40</v>
      </c>
      <c r="B74" s="631"/>
      <c r="C74" s="632"/>
      <c r="D74" s="632"/>
      <c r="E74" s="632"/>
      <c r="F74" s="632"/>
      <c r="G74" s="632"/>
      <c r="H74" s="632"/>
      <c r="I74" s="632"/>
      <c r="J74" s="632"/>
      <c r="K74" s="632"/>
      <c r="L74" s="630"/>
      <c r="M74" s="630"/>
      <c r="N74" s="630"/>
      <c r="O74" s="630"/>
      <c r="P74" s="630"/>
      <c r="Q74" s="611"/>
      <c r="R74" s="611"/>
      <c r="S74" s="611"/>
      <c r="T74" s="611"/>
      <c r="U74" s="611"/>
      <c r="V74" s="290"/>
      <c r="W74" s="610"/>
      <c r="X74" s="610"/>
      <c r="Y74" s="610"/>
      <c r="Z74" s="610"/>
      <c r="AA74" s="610"/>
      <c r="AB74" s="61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 customHeight="1">
      <c r="A75" s="50">
        <f t="shared" si="1"/>
        <v>41</v>
      </c>
      <c r="B75" s="631"/>
      <c r="C75" s="632"/>
      <c r="D75" s="632"/>
      <c r="E75" s="632"/>
      <c r="F75" s="632"/>
      <c r="G75" s="632"/>
      <c r="H75" s="632"/>
      <c r="I75" s="632"/>
      <c r="J75" s="632"/>
      <c r="K75" s="632"/>
      <c r="L75" s="630"/>
      <c r="M75" s="630"/>
      <c r="N75" s="630"/>
      <c r="O75" s="630"/>
      <c r="P75" s="630"/>
      <c r="Q75" s="611"/>
      <c r="R75" s="611"/>
      <c r="S75" s="611"/>
      <c r="T75" s="611"/>
      <c r="U75" s="611"/>
      <c r="V75" s="290"/>
      <c r="W75" s="610"/>
      <c r="X75" s="610"/>
      <c r="Y75" s="610"/>
      <c r="Z75" s="610"/>
      <c r="AA75" s="610"/>
      <c r="AB75" s="61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 customHeight="1">
      <c r="A76" s="50">
        <f t="shared" si="1"/>
        <v>42</v>
      </c>
      <c r="B76" s="631"/>
      <c r="C76" s="632"/>
      <c r="D76" s="632"/>
      <c r="E76" s="632"/>
      <c r="F76" s="632"/>
      <c r="G76" s="632"/>
      <c r="H76" s="632"/>
      <c r="I76" s="632"/>
      <c r="J76" s="632"/>
      <c r="K76" s="632"/>
      <c r="L76" s="630"/>
      <c r="M76" s="630"/>
      <c r="N76" s="630"/>
      <c r="O76" s="630"/>
      <c r="P76" s="630"/>
      <c r="Q76" s="611"/>
      <c r="R76" s="611"/>
      <c r="S76" s="611"/>
      <c r="T76" s="611"/>
      <c r="U76" s="611"/>
      <c r="V76" s="290"/>
      <c r="W76" s="610"/>
      <c r="X76" s="610"/>
      <c r="Y76" s="610"/>
      <c r="Z76" s="610"/>
      <c r="AA76" s="610"/>
      <c r="AB76" s="61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 customHeight="1">
      <c r="A77" s="50">
        <f t="shared" si="1"/>
        <v>43</v>
      </c>
      <c r="B77" s="631"/>
      <c r="C77" s="632"/>
      <c r="D77" s="632"/>
      <c r="E77" s="632"/>
      <c r="F77" s="632"/>
      <c r="G77" s="632"/>
      <c r="H77" s="632"/>
      <c r="I77" s="632"/>
      <c r="J77" s="632"/>
      <c r="K77" s="632"/>
      <c r="L77" s="630"/>
      <c r="M77" s="630"/>
      <c r="N77" s="630"/>
      <c r="O77" s="630"/>
      <c r="P77" s="630"/>
      <c r="Q77" s="611"/>
      <c r="R77" s="611"/>
      <c r="S77" s="611"/>
      <c r="T77" s="611"/>
      <c r="U77" s="611"/>
      <c r="V77" s="290"/>
      <c r="W77" s="610"/>
      <c r="X77" s="610"/>
      <c r="Y77" s="610"/>
      <c r="Z77" s="610"/>
      <c r="AA77" s="610"/>
      <c r="AB77" s="61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 customHeight="1">
      <c r="A78" s="50">
        <f t="shared" si="1"/>
        <v>44</v>
      </c>
      <c r="B78" s="631"/>
      <c r="C78" s="632"/>
      <c r="D78" s="632"/>
      <c r="E78" s="632"/>
      <c r="F78" s="632"/>
      <c r="G78" s="632"/>
      <c r="H78" s="632"/>
      <c r="I78" s="632"/>
      <c r="J78" s="632"/>
      <c r="K78" s="632"/>
      <c r="L78" s="630"/>
      <c r="M78" s="630"/>
      <c r="N78" s="630"/>
      <c r="O78" s="630"/>
      <c r="P78" s="630"/>
      <c r="Q78" s="611"/>
      <c r="R78" s="611"/>
      <c r="S78" s="611"/>
      <c r="T78" s="611"/>
      <c r="U78" s="611"/>
      <c r="V78" s="290"/>
      <c r="W78" s="610"/>
      <c r="X78" s="610"/>
      <c r="Y78" s="610"/>
      <c r="Z78" s="610"/>
      <c r="AA78" s="610"/>
      <c r="AB78" s="61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 customHeight="1">
      <c r="A79" s="50">
        <f t="shared" si="1"/>
        <v>45</v>
      </c>
      <c r="B79" s="631"/>
      <c r="C79" s="632"/>
      <c r="D79" s="632"/>
      <c r="E79" s="632"/>
      <c r="F79" s="632"/>
      <c r="G79" s="632"/>
      <c r="H79" s="632"/>
      <c r="I79" s="632"/>
      <c r="J79" s="632"/>
      <c r="K79" s="632"/>
      <c r="L79" s="630"/>
      <c r="M79" s="630"/>
      <c r="N79" s="630"/>
      <c r="O79" s="630"/>
      <c r="P79" s="630"/>
      <c r="Q79" s="611"/>
      <c r="R79" s="611"/>
      <c r="S79" s="611"/>
      <c r="T79" s="611"/>
      <c r="U79" s="611"/>
      <c r="V79" s="290"/>
      <c r="W79" s="610"/>
      <c r="X79" s="610"/>
      <c r="Y79" s="610"/>
      <c r="Z79" s="610"/>
      <c r="AA79" s="610"/>
      <c r="AB79" s="61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 customHeight="1">
      <c r="A80" s="50">
        <f t="shared" si="1"/>
        <v>46</v>
      </c>
      <c r="B80" s="631"/>
      <c r="C80" s="632"/>
      <c r="D80" s="632"/>
      <c r="E80" s="632"/>
      <c r="F80" s="632"/>
      <c r="G80" s="632"/>
      <c r="H80" s="632"/>
      <c r="I80" s="632"/>
      <c r="J80" s="632"/>
      <c r="K80" s="632"/>
      <c r="L80" s="630"/>
      <c r="M80" s="630"/>
      <c r="N80" s="630"/>
      <c r="O80" s="630"/>
      <c r="P80" s="630"/>
      <c r="Q80" s="611"/>
      <c r="R80" s="611"/>
      <c r="S80" s="611"/>
      <c r="T80" s="611"/>
      <c r="U80" s="611"/>
      <c r="V80" s="290"/>
      <c r="W80" s="610"/>
      <c r="X80" s="610"/>
      <c r="Y80" s="610"/>
      <c r="Z80" s="610"/>
      <c r="AA80" s="610"/>
      <c r="AB80" s="61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 customHeight="1">
      <c r="A81" s="50">
        <f t="shared" si="1"/>
        <v>47</v>
      </c>
      <c r="B81" s="631"/>
      <c r="C81" s="632"/>
      <c r="D81" s="632"/>
      <c r="E81" s="632"/>
      <c r="F81" s="632"/>
      <c r="G81" s="632"/>
      <c r="H81" s="632"/>
      <c r="I81" s="632"/>
      <c r="J81" s="632"/>
      <c r="K81" s="632"/>
      <c r="L81" s="630"/>
      <c r="M81" s="630"/>
      <c r="N81" s="630"/>
      <c r="O81" s="630"/>
      <c r="P81" s="630"/>
      <c r="Q81" s="611"/>
      <c r="R81" s="611"/>
      <c r="S81" s="611"/>
      <c r="T81" s="611"/>
      <c r="U81" s="611"/>
      <c r="V81" s="290"/>
      <c r="W81" s="610"/>
      <c r="X81" s="610"/>
      <c r="Y81" s="610"/>
      <c r="Z81" s="610"/>
      <c r="AA81" s="610"/>
      <c r="AB81" s="61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 customHeight="1">
      <c r="A82" s="50">
        <f t="shared" si="1"/>
        <v>48</v>
      </c>
      <c r="B82" s="631"/>
      <c r="C82" s="632"/>
      <c r="D82" s="632"/>
      <c r="E82" s="632"/>
      <c r="F82" s="632"/>
      <c r="G82" s="632"/>
      <c r="H82" s="632"/>
      <c r="I82" s="632"/>
      <c r="J82" s="632"/>
      <c r="K82" s="632"/>
      <c r="L82" s="630"/>
      <c r="M82" s="630"/>
      <c r="N82" s="630"/>
      <c r="O82" s="630"/>
      <c r="P82" s="630"/>
      <c r="Q82" s="611"/>
      <c r="R82" s="611"/>
      <c r="S82" s="611"/>
      <c r="T82" s="611"/>
      <c r="U82" s="611"/>
      <c r="V82" s="290"/>
      <c r="W82" s="610"/>
      <c r="X82" s="610"/>
      <c r="Y82" s="610"/>
      <c r="Z82" s="610"/>
      <c r="AA82" s="610"/>
      <c r="AB82" s="61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 customHeight="1">
      <c r="A83" s="50">
        <f t="shared" si="1"/>
        <v>49</v>
      </c>
      <c r="B83" s="631"/>
      <c r="C83" s="632"/>
      <c r="D83" s="632"/>
      <c r="E83" s="632"/>
      <c r="F83" s="632"/>
      <c r="G83" s="632"/>
      <c r="H83" s="632"/>
      <c r="I83" s="632"/>
      <c r="J83" s="632"/>
      <c r="K83" s="632"/>
      <c r="L83" s="630"/>
      <c r="M83" s="630"/>
      <c r="N83" s="630"/>
      <c r="O83" s="630"/>
      <c r="P83" s="630"/>
      <c r="Q83" s="611"/>
      <c r="R83" s="611"/>
      <c r="S83" s="611"/>
      <c r="T83" s="611"/>
      <c r="U83" s="611"/>
      <c r="V83" s="290"/>
      <c r="W83" s="610"/>
      <c r="X83" s="610"/>
      <c r="Y83" s="610"/>
      <c r="Z83" s="610"/>
      <c r="AA83" s="610"/>
      <c r="AB83" s="61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 customHeight="1">
      <c r="A84" s="50">
        <f t="shared" si="1"/>
        <v>50</v>
      </c>
      <c r="B84" s="631"/>
      <c r="C84" s="632"/>
      <c r="D84" s="632"/>
      <c r="E84" s="632"/>
      <c r="F84" s="632"/>
      <c r="G84" s="632"/>
      <c r="H84" s="632"/>
      <c r="I84" s="632"/>
      <c r="J84" s="632"/>
      <c r="K84" s="632"/>
      <c r="L84" s="630"/>
      <c r="M84" s="630"/>
      <c r="N84" s="630"/>
      <c r="O84" s="630"/>
      <c r="P84" s="630"/>
      <c r="Q84" s="611"/>
      <c r="R84" s="611"/>
      <c r="S84" s="611"/>
      <c r="T84" s="611"/>
      <c r="U84" s="611"/>
      <c r="V84" s="290"/>
      <c r="W84" s="610"/>
      <c r="X84" s="610"/>
      <c r="Y84" s="610"/>
      <c r="Z84" s="610"/>
      <c r="AA84" s="610"/>
      <c r="AB84" s="61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 customHeight="1">
      <c r="A85" s="50">
        <f t="shared" si="1"/>
        <v>51</v>
      </c>
      <c r="B85" s="631"/>
      <c r="C85" s="632"/>
      <c r="D85" s="632"/>
      <c r="E85" s="632"/>
      <c r="F85" s="632"/>
      <c r="G85" s="632"/>
      <c r="H85" s="632"/>
      <c r="I85" s="632"/>
      <c r="J85" s="632"/>
      <c r="K85" s="632"/>
      <c r="L85" s="630"/>
      <c r="M85" s="630"/>
      <c r="N85" s="630"/>
      <c r="O85" s="630"/>
      <c r="P85" s="630"/>
      <c r="Q85" s="611"/>
      <c r="R85" s="611"/>
      <c r="S85" s="611"/>
      <c r="T85" s="611"/>
      <c r="U85" s="611"/>
      <c r="V85" s="290"/>
      <c r="W85" s="610"/>
      <c r="X85" s="610"/>
      <c r="Y85" s="610"/>
      <c r="Z85" s="610"/>
      <c r="AA85" s="610"/>
      <c r="AB85" s="61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 customHeight="1">
      <c r="A86" s="50">
        <f t="shared" si="1"/>
        <v>52</v>
      </c>
      <c r="B86" s="631"/>
      <c r="C86" s="632"/>
      <c r="D86" s="632"/>
      <c r="E86" s="632"/>
      <c r="F86" s="632"/>
      <c r="G86" s="632"/>
      <c r="H86" s="632"/>
      <c r="I86" s="632"/>
      <c r="J86" s="632"/>
      <c r="K86" s="632"/>
      <c r="L86" s="630"/>
      <c r="M86" s="630"/>
      <c r="N86" s="630"/>
      <c r="O86" s="630"/>
      <c r="P86" s="630"/>
      <c r="Q86" s="611"/>
      <c r="R86" s="611"/>
      <c r="S86" s="611"/>
      <c r="T86" s="611"/>
      <c r="U86" s="611"/>
      <c r="V86" s="290"/>
      <c r="W86" s="610"/>
      <c r="X86" s="610"/>
      <c r="Y86" s="610"/>
      <c r="Z86" s="610"/>
      <c r="AA86" s="610"/>
      <c r="AB86" s="61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 customHeight="1">
      <c r="A87" s="50">
        <f t="shared" si="1"/>
        <v>53</v>
      </c>
      <c r="B87" s="631"/>
      <c r="C87" s="632"/>
      <c r="D87" s="632"/>
      <c r="E87" s="632"/>
      <c r="F87" s="632"/>
      <c r="G87" s="632"/>
      <c r="H87" s="632"/>
      <c r="I87" s="632"/>
      <c r="J87" s="632"/>
      <c r="K87" s="632"/>
      <c r="L87" s="630"/>
      <c r="M87" s="630"/>
      <c r="N87" s="630"/>
      <c r="O87" s="630"/>
      <c r="P87" s="630"/>
      <c r="Q87" s="611"/>
      <c r="R87" s="611"/>
      <c r="S87" s="611"/>
      <c r="T87" s="611"/>
      <c r="U87" s="611"/>
      <c r="V87" s="290"/>
      <c r="W87" s="610"/>
      <c r="X87" s="610"/>
      <c r="Y87" s="610"/>
      <c r="Z87" s="610"/>
      <c r="AA87" s="610"/>
      <c r="AB87" s="61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 customHeight="1">
      <c r="A88" s="50">
        <f t="shared" si="1"/>
        <v>54</v>
      </c>
      <c r="B88" s="631"/>
      <c r="C88" s="632"/>
      <c r="D88" s="632"/>
      <c r="E88" s="632"/>
      <c r="F88" s="632"/>
      <c r="G88" s="632"/>
      <c r="H88" s="632"/>
      <c r="I88" s="632"/>
      <c r="J88" s="632"/>
      <c r="K88" s="632"/>
      <c r="L88" s="630"/>
      <c r="M88" s="630"/>
      <c r="N88" s="630"/>
      <c r="O88" s="630"/>
      <c r="P88" s="630"/>
      <c r="Q88" s="611"/>
      <c r="R88" s="611"/>
      <c r="S88" s="611"/>
      <c r="T88" s="611"/>
      <c r="U88" s="611"/>
      <c r="V88" s="290"/>
      <c r="W88" s="610"/>
      <c r="X88" s="610"/>
      <c r="Y88" s="610"/>
      <c r="Z88" s="610"/>
      <c r="AA88" s="610"/>
      <c r="AB88" s="61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 customHeight="1">
      <c r="A89" s="50">
        <f t="shared" si="1"/>
        <v>55</v>
      </c>
      <c r="B89" s="631"/>
      <c r="C89" s="632"/>
      <c r="D89" s="632"/>
      <c r="E89" s="632"/>
      <c r="F89" s="632"/>
      <c r="G89" s="632"/>
      <c r="H89" s="632"/>
      <c r="I89" s="632"/>
      <c r="J89" s="632"/>
      <c r="K89" s="632"/>
      <c r="L89" s="630"/>
      <c r="M89" s="630"/>
      <c r="N89" s="630"/>
      <c r="O89" s="630"/>
      <c r="P89" s="630"/>
      <c r="Q89" s="611"/>
      <c r="R89" s="611"/>
      <c r="S89" s="611"/>
      <c r="T89" s="611"/>
      <c r="U89" s="611"/>
      <c r="V89" s="290"/>
      <c r="W89" s="610"/>
      <c r="X89" s="610"/>
      <c r="Y89" s="610"/>
      <c r="Z89" s="610"/>
      <c r="AA89" s="610"/>
      <c r="AB89" s="61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 customHeight="1">
      <c r="A90" s="50">
        <f t="shared" si="1"/>
        <v>56</v>
      </c>
      <c r="B90" s="631"/>
      <c r="C90" s="632"/>
      <c r="D90" s="632"/>
      <c r="E90" s="632"/>
      <c r="F90" s="632"/>
      <c r="G90" s="632"/>
      <c r="H90" s="632"/>
      <c r="I90" s="632"/>
      <c r="J90" s="632"/>
      <c r="K90" s="632"/>
      <c r="L90" s="630"/>
      <c r="M90" s="630"/>
      <c r="N90" s="630"/>
      <c r="O90" s="630"/>
      <c r="P90" s="630"/>
      <c r="Q90" s="611"/>
      <c r="R90" s="611"/>
      <c r="S90" s="611"/>
      <c r="T90" s="611"/>
      <c r="U90" s="611"/>
      <c r="V90" s="290"/>
      <c r="W90" s="610"/>
      <c r="X90" s="610"/>
      <c r="Y90" s="610"/>
      <c r="Z90" s="610"/>
      <c r="AA90" s="610"/>
      <c r="AB90" s="61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 customHeight="1">
      <c r="A91" s="50">
        <f t="shared" si="1"/>
        <v>57</v>
      </c>
      <c r="B91" s="631"/>
      <c r="C91" s="632"/>
      <c r="D91" s="632"/>
      <c r="E91" s="632"/>
      <c r="F91" s="632"/>
      <c r="G91" s="632"/>
      <c r="H91" s="632"/>
      <c r="I91" s="632"/>
      <c r="J91" s="632"/>
      <c r="K91" s="632"/>
      <c r="L91" s="630"/>
      <c r="M91" s="630"/>
      <c r="N91" s="630"/>
      <c r="O91" s="630"/>
      <c r="P91" s="630"/>
      <c r="Q91" s="611"/>
      <c r="R91" s="611"/>
      <c r="S91" s="611"/>
      <c r="T91" s="611"/>
      <c r="U91" s="611"/>
      <c r="V91" s="290"/>
      <c r="W91" s="610"/>
      <c r="X91" s="610"/>
      <c r="Y91" s="610"/>
      <c r="Z91" s="610"/>
      <c r="AA91" s="610"/>
      <c r="AB91" s="61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 customHeight="1">
      <c r="A92" s="50">
        <f t="shared" si="1"/>
        <v>58</v>
      </c>
      <c r="B92" s="631"/>
      <c r="C92" s="632"/>
      <c r="D92" s="632"/>
      <c r="E92" s="632"/>
      <c r="F92" s="632"/>
      <c r="G92" s="632"/>
      <c r="H92" s="632"/>
      <c r="I92" s="632"/>
      <c r="J92" s="632"/>
      <c r="K92" s="632"/>
      <c r="L92" s="630"/>
      <c r="M92" s="630"/>
      <c r="N92" s="630"/>
      <c r="O92" s="630"/>
      <c r="P92" s="630"/>
      <c r="Q92" s="611"/>
      <c r="R92" s="611"/>
      <c r="S92" s="611"/>
      <c r="T92" s="611"/>
      <c r="U92" s="611"/>
      <c r="V92" s="290"/>
      <c r="W92" s="610"/>
      <c r="X92" s="610"/>
      <c r="Y92" s="610"/>
      <c r="Z92" s="610"/>
      <c r="AA92" s="610"/>
      <c r="AB92" s="61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 customHeight="1">
      <c r="A93" s="50">
        <f t="shared" si="1"/>
        <v>59</v>
      </c>
      <c r="B93" s="631"/>
      <c r="C93" s="632"/>
      <c r="D93" s="632"/>
      <c r="E93" s="632"/>
      <c r="F93" s="632"/>
      <c r="G93" s="632"/>
      <c r="H93" s="632"/>
      <c r="I93" s="632"/>
      <c r="J93" s="632"/>
      <c r="K93" s="632"/>
      <c r="L93" s="630"/>
      <c r="M93" s="630"/>
      <c r="N93" s="630"/>
      <c r="O93" s="630"/>
      <c r="P93" s="630"/>
      <c r="Q93" s="611"/>
      <c r="R93" s="611"/>
      <c r="S93" s="611"/>
      <c r="T93" s="611"/>
      <c r="U93" s="611"/>
      <c r="V93" s="290"/>
      <c r="W93" s="610"/>
      <c r="X93" s="610"/>
      <c r="Y93" s="610"/>
      <c r="Z93" s="610"/>
      <c r="AA93" s="610"/>
      <c r="AB93" s="61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 customHeight="1">
      <c r="A94" s="50">
        <f t="shared" si="1"/>
        <v>60</v>
      </c>
      <c r="B94" s="631"/>
      <c r="C94" s="632"/>
      <c r="D94" s="632"/>
      <c r="E94" s="632"/>
      <c r="F94" s="632"/>
      <c r="G94" s="632"/>
      <c r="H94" s="632"/>
      <c r="I94" s="632"/>
      <c r="J94" s="632"/>
      <c r="K94" s="632"/>
      <c r="L94" s="630"/>
      <c r="M94" s="630"/>
      <c r="N94" s="630"/>
      <c r="O94" s="630"/>
      <c r="P94" s="630"/>
      <c r="Q94" s="611"/>
      <c r="R94" s="611"/>
      <c r="S94" s="611"/>
      <c r="T94" s="611"/>
      <c r="U94" s="611"/>
      <c r="V94" s="290"/>
      <c r="W94" s="610"/>
      <c r="X94" s="610"/>
      <c r="Y94" s="610"/>
      <c r="Z94" s="610"/>
      <c r="AA94" s="610"/>
      <c r="AB94" s="61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 customHeight="1">
      <c r="A95" s="50">
        <f t="shared" si="1"/>
        <v>61</v>
      </c>
      <c r="B95" s="631"/>
      <c r="C95" s="632"/>
      <c r="D95" s="632"/>
      <c r="E95" s="632"/>
      <c r="F95" s="632"/>
      <c r="G95" s="632"/>
      <c r="H95" s="632"/>
      <c r="I95" s="632"/>
      <c r="J95" s="632"/>
      <c r="K95" s="632"/>
      <c r="L95" s="630"/>
      <c r="M95" s="630"/>
      <c r="N95" s="630"/>
      <c r="O95" s="630"/>
      <c r="P95" s="630"/>
      <c r="Q95" s="611"/>
      <c r="R95" s="611"/>
      <c r="S95" s="611"/>
      <c r="T95" s="611"/>
      <c r="U95" s="611"/>
      <c r="V95" s="290"/>
      <c r="W95" s="610"/>
      <c r="X95" s="610"/>
      <c r="Y95" s="610"/>
      <c r="Z95" s="610"/>
      <c r="AA95" s="610"/>
      <c r="AB95" s="61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 customHeight="1">
      <c r="A96" s="50">
        <f t="shared" si="1"/>
        <v>62</v>
      </c>
      <c r="B96" s="631"/>
      <c r="C96" s="632"/>
      <c r="D96" s="632"/>
      <c r="E96" s="632"/>
      <c r="F96" s="632"/>
      <c r="G96" s="632"/>
      <c r="H96" s="632"/>
      <c r="I96" s="632"/>
      <c r="J96" s="632"/>
      <c r="K96" s="632"/>
      <c r="L96" s="630"/>
      <c r="M96" s="630"/>
      <c r="N96" s="630"/>
      <c r="O96" s="630"/>
      <c r="P96" s="630"/>
      <c r="Q96" s="611"/>
      <c r="R96" s="611"/>
      <c r="S96" s="611"/>
      <c r="T96" s="611"/>
      <c r="U96" s="611"/>
      <c r="V96" s="290"/>
      <c r="W96" s="610"/>
      <c r="X96" s="610"/>
      <c r="Y96" s="610"/>
      <c r="Z96" s="610"/>
      <c r="AA96" s="610"/>
      <c r="AB96" s="61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 customHeight="1">
      <c r="A97" s="50">
        <f t="shared" si="1"/>
        <v>63</v>
      </c>
      <c r="B97" s="631"/>
      <c r="C97" s="632"/>
      <c r="D97" s="632"/>
      <c r="E97" s="632"/>
      <c r="F97" s="632"/>
      <c r="G97" s="632"/>
      <c r="H97" s="632"/>
      <c r="I97" s="632"/>
      <c r="J97" s="632"/>
      <c r="K97" s="632"/>
      <c r="L97" s="630"/>
      <c r="M97" s="630"/>
      <c r="N97" s="630"/>
      <c r="O97" s="630"/>
      <c r="P97" s="630"/>
      <c r="Q97" s="611"/>
      <c r="R97" s="611"/>
      <c r="S97" s="611"/>
      <c r="T97" s="611"/>
      <c r="U97" s="611"/>
      <c r="V97" s="290"/>
      <c r="W97" s="610"/>
      <c r="X97" s="610"/>
      <c r="Y97" s="610"/>
      <c r="Z97" s="610"/>
      <c r="AA97" s="610"/>
      <c r="AB97" s="61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 customHeight="1">
      <c r="A98" s="50">
        <f t="shared" si="1"/>
        <v>64</v>
      </c>
      <c r="B98" s="631"/>
      <c r="C98" s="632"/>
      <c r="D98" s="632"/>
      <c r="E98" s="632"/>
      <c r="F98" s="632"/>
      <c r="G98" s="632"/>
      <c r="H98" s="632"/>
      <c r="I98" s="632"/>
      <c r="J98" s="632"/>
      <c r="K98" s="632"/>
      <c r="L98" s="630"/>
      <c r="M98" s="630"/>
      <c r="N98" s="630"/>
      <c r="O98" s="630"/>
      <c r="P98" s="630"/>
      <c r="Q98" s="611"/>
      <c r="R98" s="611"/>
      <c r="S98" s="611"/>
      <c r="T98" s="611"/>
      <c r="U98" s="611"/>
      <c r="V98" s="290"/>
      <c r="W98" s="610"/>
      <c r="X98" s="610"/>
      <c r="Y98" s="610"/>
      <c r="Z98" s="610"/>
      <c r="AA98" s="610"/>
      <c r="AB98" s="61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 customHeight="1">
      <c r="A99" s="50">
        <f t="shared" si="1"/>
        <v>65</v>
      </c>
      <c r="B99" s="631"/>
      <c r="C99" s="632"/>
      <c r="D99" s="632"/>
      <c r="E99" s="632"/>
      <c r="F99" s="632"/>
      <c r="G99" s="632"/>
      <c r="H99" s="632"/>
      <c r="I99" s="632"/>
      <c r="J99" s="632"/>
      <c r="K99" s="632"/>
      <c r="L99" s="630"/>
      <c r="M99" s="630"/>
      <c r="N99" s="630"/>
      <c r="O99" s="630"/>
      <c r="P99" s="630"/>
      <c r="Q99" s="611"/>
      <c r="R99" s="611"/>
      <c r="S99" s="611"/>
      <c r="T99" s="611"/>
      <c r="U99" s="611"/>
      <c r="V99" s="290"/>
      <c r="W99" s="610"/>
      <c r="X99" s="610"/>
      <c r="Y99" s="610"/>
      <c r="Z99" s="610"/>
      <c r="AA99" s="610"/>
      <c r="AB99" s="61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 customHeight="1">
      <c r="A100" s="50">
        <f t="shared" si="1"/>
        <v>66</v>
      </c>
      <c r="B100" s="631"/>
      <c r="C100" s="632"/>
      <c r="D100" s="632"/>
      <c r="E100" s="632"/>
      <c r="F100" s="632"/>
      <c r="G100" s="632"/>
      <c r="H100" s="632"/>
      <c r="I100" s="632"/>
      <c r="J100" s="632"/>
      <c r="K100" s="632"/>
      <c r="L100" s="630"/>
      <c r="M100" s="630"/>
      <c r="N100" s="630"/>
      <c r="O100" s="630"/>
      <c r="P100" s="630"/>
      <c r="Q100" s="611"/>
      <c r="R100" s="611"/>
      <c r="S100" s="611"/>
      <c r="T100" s="611"/>
      <c r="U100" s="611"/>
      <c r="V100" s="290"/>
      <c r="W100" s="610"/>
      <c r="X100" s="610"/>
      <c r="Y100" s="610"/>
      <c r="Z100" s="610"/>
      <c r="AA100" s="610"/>
      <c r="AB100" s="61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 customHeight="1">
      <c r="A101" s="50">
        <f t="shared" ref="A101:A135" si="3">A100+1</f>
        <v>67</v>
      </c>
      <c r="B101" s="631"/>
      <c r="C101" s="632"/>
      <c r="D101" s="632"/>
      <c r="E101" s="632"/>
      <c r="F101" s="632"/>
      <c r="G101" s="632"/>
      <c r="H101" s="632"/>
      <c r="I101" s="632"/>
      <c r="J101" s="632"/>
      <c r="K101" s="632"/>
      <c r="L101" s="630"/>
      <c r="M101" s="630"/>
      <c r="N101" s="630"/>
      <c r="O101" s="630"/>
      <c r="P101" s="630"/>
      <c r="Q101" s="611"/>
      <c r="R101" s="611"/>
      <c r="S101" s="611"/>
      <c r="T101" s="611"/>
      <c r="U101" s="611"/>
      <c r="V101" s="290"/>
      <c r="W101" s="610"/>
      <c r="X101" s="610"/>
      <c r="Y101" s="610"/>
      <c r="Z101" s="610"/>
      <c r="AA101" s="610"/>
      <c r="AB101" s="61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 customHeight="1">
      <c r="A102" s="50">
        <f t="shared" si="3"/>
        <v>68</v>
      </c>
      <c r="B102" s="631"/>
      <c r="C102" s="632"/>
      <c r="D102" s="632"/>
      <c r="E102" s="632"/>
      <c r="F102" s="632"/>
      <c r="G102" s="632"/>
      <c r="H102" s="632"/>
      <c r="I102" s="632"/>
      <c r="J102" s="632"/>
      <c r="K102" s="632"/>
      <c r="L102" s="630"/>
      <c r="M102" s="630"/>
      <c r="N102" s="630"/>
      <c r="O102" s="630"/>
      <c r="P102" s="630"/>
      <c r="Q102" s="611"/>
      <c r="R102" s="611"/>
      <c r="S102" s="611"/>
      <c r="T102" s="611"/>
      <c r="U102" s="611"/>
      <c r="V102" s="290"/>
      <c r="W102" s="610"/>
      <c r="X102" s="610"/>
      <c r="Y102" s="610"/>
      <c r="Z102" s="610"/>
      <c r="AA102" s="610"/>
      <c r="AB102" s="61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 customHeight="1">
      <c r="A103" s="50">
        <f t="shared" si="3"/>
        <v>69</v>
      </c>
      <c r="B103" s="631"/>
      <c r="C103" s="632"/>
      <c r="D103" s="632"/>
      <c r="E103" s="632"/>
      <c r="F103" s="632"/>
      <c r="G103" s="632"/>
      <c r="H103" s="632"/>
      <c r="I103" s="632"/>
      <c r="J103" s="632"/>
      <c r="K103" s="632"/>
      <c r="L103" s="630"/>
      <c r="M103" s="630"/>
      <c r="N103" s="630"/>
      <c r="O103" s="630"/>
      <c r="P103" s="630"/>
      <c r="Q103" s="611"/>
      <c r="R103" s="611"/>
      <c r="S103" s="611"/>
      <c r="T103" s="611"/>
      <c r="U103" s="611"/>
      <c r="V103" s="290"/>
      <c r="W103" s="610"/>
      <c r="X103" s="610"/>
      <c r="Y103" s="610"/>
      <c r="Z103" s="610"/>
      <c r="AA103" s="610"/>
      <c r="AB103" s="61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 customHeight="1">
      <c r="A104" s="50">
        <f t="shared" si="3"/>
        <v>70</v>
      </c>
      <c r="B104" s="631"/>
      <c r="C104" s="632"/>
      <c r="D104" s="632"/>
      <c r="E104" s="632"/>
      <c r="F104" s="632"/>
      <c r="G104" s="632"/>
      <c r="H104" s="632"/>
      <c r="I104" s="632"/>
      <c r="J104" s="632"/>
      <c r="K104" s="632"/>
      <c r="L104" s="630"/>
      <c r="M104" s="630"/>
      <c r="N104" s="630"/>
      <c r="O104" s="630"/>
      <c r="P104" s="630"/>
      <c r="Q104" s="611"/>
      <c r="R104" s="611"/>
      <c r="S104" s="611"/>
      <c r="T104" s="611"/>
      <c r="U104" s="611"/>
      <c r="V104" s="290"/>
      <c r="W104" s="610"/>
      <c r="X104" s="610"/>
      <c r="Y104" s="610"/>
      <c r="Z104" s="610"/>
      <c r="AA104" s="610"/>
      <c r="AB104" s="61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 customHeight="1">
      <c r="A105" s="50">
        <f t="shared" si="3"/>
        <v>71</v>
      </c>
      <c r="B105" s="631"/>
      <c r="C105" s="632"/>
      <c r="D105" s="632"/>
      <c r="E105" s="632"/>
      <c r="F105" s="632"/>
      <c r="G105" s="632"/>
      <c r="H105" s="632"/>
      <c r="I105" s="632"/>
      <c r="J105" s="632"/>
      <c r="K105" s="632"/>
      <c r="L105" s="630"/>
      <c r="M105" s="630"/>
      <c r="N105" s="630"/>
      <c r="O105" s="630"/>
      <c r="P105" s="630"/>
      <c r="Q105" s="611"/>
      <c r="R105" s="611"/>
      <c r="S105" s="611"/>
      <c r="T105" s="611"/>
      <c r="U105" s="611"/>
      <c r="V105" s="290"/>
      <c r="W105" s="610"/>
      <c r="X105" s="610"/>
      <c r="Y105" s="610"/>
      <c r="Z105" s="610"/>
      <c r="AA105" s="610"/>
      <c r="AB105" s="61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 customHeight="1">
      <c r="A106" s="50">
        <f t="shared" si="3"/>
        <v>72</v>
      </c>
      <c r="B106" s="631"/>
      <c r="C106" s="632"/>
      <c r="D106" s="632"/>
      <c r="E106" s="632"/>
      <c r="F106" s="632"/>
      <c r="G106" s="632"/>
      <c r="H106" s="632"/>
      <c r="I106" s="632"/>
      <c r="J106" s="632"/>
      <c r="K106" s="632"/>
      <c r="L106" s="630"/>
      <c r="M106" s="630"/>
      <c r="N106" s="630"/>
      <c r="O106" s="630"/>
      <c r="P106" s="630"/>
      <c r="Q106" s="611"/>
      <c r="R106" s="611"/>
      <c r="S106" s="611"/>
      <c r="T106" s="611"/>
      <c r="U106" s="611"/>
      <c r="V106" s="290"/>
      <c r="W106" s="610"/>
      <c r="X106" s="610"/>
      <c r="Y106" s="610"/>
      <c r="Z106" s="610"/>
      <c r="AA106" s="610"/>
      <c r="AB106" s="61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 customHeight="1">
      <c r="A107" s="50">
        <f t="shared" si="3"/>
        <v>73</v>
      </c>
      <c r="B107" s="631"/>
      <c r="C107" s="632"/>
      <c r="D107" s="632"/>
      <c r="E107" s="632"/>
      <c r="F107" s="632"/>
      <c r="G107" s="632"/>
      <c r="H107" s="632"/>
      <c r="I107" s="632"/>
      <c r="J107" s="632"/>
      <c r="K107" s="632"/>
      <c r="L107" s="630"/>
      <c r="M107" s="630"/>
      <c r="N107" s="630"/>
      <c r="O107" s="630"/>
      <c r="P107" s="630"/>
      <c r="Q107" s="611"/>
      <c r="R107" s="611"/>
      <c r="S107" s="611"/>
      <c r="T107" s="611"/>
      <c r="U107" s="611"/>
      <c r="V107" s="290"/>
      <c r="W107" s="610"/>
      <c r="X107" s="610"/>
      <c r="Y107" s="610"/>
      <c r="Z107" s="610"/>
      <c r="AA107" s="610"/>
      <c r="AB107" s="61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 customHeight="1">
      <c r="A108" s="50">
        <f t="shared" si="3"/>
        <v>74</v>
      </c>
      <c r="B108" s="631"/>
      <c r="C108" s="632"/>
      <c r="D108" s="632"/>
      <c r="E108" s="632"/>
      <c r="F108" s="632"/>
      <c r="G108" s="632"/>
      <c r="H108" s="632"/>
      <c r="I108" s="632"/>
      <c r="J108" s="632"/>
      <c r="K108" s="632"/>
      <c r="L108" s="630"/>
      <c r="M108" s="630"/>
      <c r="N108" s="630"/>
      <c r="O108" s="630"/>
      <c r="P108" s="630"/>
      <c r="Q108" s="611"/>
      <c r="R108" s="611"/>
      <c r="S108" s="611"/>
      <c r="T108" s="611"/>
      <c r="U108" s="611"/>
      <c r="V108" s="290"/>
      <c r="W108" s="610"/>
      <c r="X108" s="610"/>
      <c r="Y108" s="610"/>
      <c r="Z108" s="610"/>
      <c r="AA108" s="610"/>
      <c r="AB108" s="61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 customHeight="1">
      <c r="A109" s="50">
        <f t="shared" si="3"/>
        <v>75</v>
      </c>
      <c r="B109" s="631"/>
      <c r="C109" s="632"/>
      <c r="D109" s="632"/>
      <c r="E109" s="632"/>
      <c r="F109" s="632"/>
      <c r="G109" s="632"/>
      <c r="H109" s="632"/>
      <c r="I109" s="632"/>
      <c r="J109" s="632"/>
      <c r="K109" s="632"/>
      <c r="L109" s="630"/>
      <c r="M109" s="630"/>
      <c r="N109" s="630"/>
      <c r="O109" s="630"/>
      <c r="P109" s="630"/>
      <c r="Q109" s="611"/>
      <c r="R109" s="611"/>
      <c r="S109" s="611"/>
      <c r="T109" s="611"/>
      <c r="U109" s="611"/>
      <c r="V109" s="290"/>
      <c r="W109" s="610"/>
      <c r="X109" s="610"/>
      <c r="Y109" s="610"/>
      <c r="Z109" s="610"/>
      <c r="AA109" s="610"/>
      <c r="AB109" s="61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 customHeight="1">
      <c r="A110" s="50">
        <f t="shared" si="3"/>
        <v>76</v>
      </c>
      <c r="B110" s="631"/>
      <c r="C110" s="632"/>
      <c r="D110" s="632"/>
      <c r="E110" s="632"/>
      <c r="F110" s="632"/>
      <c r="G110" s="632"/>
      <c r="H110" s="632"/>
      <c r="I110" s="632"/>
      <c r="J110" s="632"/>
      <c r="K110" s="632"/>
      <c r="L110" s="630"/>
      <c r="M110" s="630"/>
      <c r="N110" s="630"/>
      <c r="O110" s="630"/>
      <c r="P110" s="630"/>
      <c r="Q110" s="611"/>
      <c r="R110" s="611"/>
      <c r="S110" s="611"/>
      <c r="T110" s="611"/>
      <c r="U110" s="611"/>
      <c r="V110" s="290"/>
      <c r="W110" s="610"/>
      <c r="X110" s="610"/>
      <c r="Y110" s="610"/>
      <c r="Z110" s="610"/>
      <c r="AA110" s="610"/>
      <c r="AB110" s="61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 customHeight="1">
      <c r="A111" s="50">
        <f t="shared" si="3"/>
        <v>77</v>
      </c>
      <c r="B111" s="631"/>
      <c r="C111" s="632"/>
      <c r="D111" s="632"/>
      <c r="E111" s="632"/>
      <c r="F111" s="632"/>
      <c r="G111" s="632"/>
      <c r="H111" s="632"/>
      <c r="I111" s="632"/>
      <c r="J111" s="632"/>
      <c r="K111" s="632"/>
      <c r="L111" s="630"/>
      <c r="M111" s="630"/>
      <c r="N111" s="630"/>
      <c r="O111" s="630"/>
      <c r="P111" s="630"/>
      <c r="Q111" s="611"/>
      <c r="R111" s="611"/>
      <c r="S111" s="611"/>
      <c r="T111" s="611"/>
      <c r="U111" s="611"/>
      <c r="V111" s="290"/>
      <c r="W111" s="610"/>
      <c r="X111" s="610"/>
      <c r="Y111" s="610"/>
      <c r="Z111" s="610"/>
      <c r="AA111" s="610"/>
      <c r="AB111" s="61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 customHeight="1">
      <c r="A112" s="50">
        <f t="shared" si="3"/>
        <v>78</v>
      </c>
      <c r="B112" s="631"/>
      <c r="C112" s="632"/>
      <c r="D112" s="632"/>
      <c r="E112" s="632"/>
      <c r="F112" s="632"/>
      <c r="G112" s="632"/>
      <c r="H112" s="632"/>
      <c r="I112" s="632"/>
      <c r="J112" s="632"/>
      <c r="K112" s="632"/>
      <c r="L112" s="630"/>
      <c r="M112" s="630"/>
      <c r="N112" s="630"/>
      <c r="O112" s="630"/>
      <c r="P112" s="630"/>
      <c r="Q112" s="611"/>
      <c r="R112" s="611"/>
      <c r="S112" s="611"/>
      <c r="T112" s="611"/>
      <c r="U112" s="611"/>
      <c r="V112" s="290"/>
      <c r="W112" s="610"/>
      <c r="X112" s="610"/>
      <c r="Y112" s="610"/>
      <c r="Z112" s="610"/>
      <c r="AA112" s="610"/>
      <c r="AB112" s="61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 customHeight="1">
      <c r="A113" s="50">
        <f t="shared" si="3"/>
        <v>79</v>
      </c>
      <c r="B113" s="631"/>
      <c r="C113" s="632"/>
      <c r="D113" s="632"/>
      <c r="E113" s="632"/>
      <c r="F113" s="632"/>
      <c r="G113" s="632"/>
      <c r="H113" s="632"/>
      <c r="I113" s="632"/>
      <c r="J113" s="632"/>
      <c r="K113" s="632"/>
      <c r="L113" s="630"/>
      <c r="M113" s="630"/>
      <c r="N113" s="630"/>
      <c r="O113" s="630"/>
      <c r="P113" s="630"/>
      <c r="Q113" s="611"/>
      <c r="R113" s="611"/>
      <c r="S113" s="611"/>
      <c r="T113" s="611"/>
      <c r="U113" s="611"/>
      <c r="V113" s="290"/>
      <c r="W113" s="610"/>
      <c r="X113" s="610"/>
      <c r="Y113" s="610"/>
      <c r="Z113" s="610"/>
      <c r="AA113" s="610"/>
      <c r="AB113" s="61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 customHeight="1">
      <c r="A114" s="50">
        <f t="shared" si="3"/>
        <v>80</v>
      </c>
      <c r="B114" s="631"/>
      <c r="C114" s="632"/>
      <c r="D114" s="632"/>
      <c r="E114" s="632"/>
      <c r="F114" s="632"/>
      <c r="G114" s="632"/>
      <c r="H114" s="632"/>
      <c r="I114" s="632"/>
      <c r="J114" s="632"/>
      <c r="K114" s="632"/>
      <c r="L114" s="630"/>
      <c r="M114" s="630"/>
      <c r="N114" s="630"/>
      <c r="O114" s="630"/>
      <c r="P114" s="630"/>
      <c r="Q114" s="611"/>
      <c r="R114" s="611"/>
      <c r="S114" s="611"/>
      <c r="T114" s="611"/>
      <c r="U114" s="611"/>
      <c r="V114" s="290"/>
      <c r="W114" s="610"/>
      <c r="X114" s="610"/>
      <c r="Y114" s="610"/>
      <c r="Z114" s="610"/>
      <c r="AA114" s="610"/>
      <c r="AB114" s="61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 customHeight="1">
      <c r="A115" s="50">
        <f t="shared" si="3"/>
        <v>81</v>
      </c>
      <c r="B115" s="631"/>
      <c r="C115" s="632"/>
      <c r="D115" s="632"/>
      <c r="E115" s="632"/>
      <c r="F115" s="632"/>
      <c r="G115" s="632"/>
      <c r="H115" s="632"/>
      <c r="I115" s="632"/>
      <c r="J115" s="632"/>
      <c r="K115" s="632"/>
      <c r="L115" s="630"/>
      <c r="M115" s="630"/>
      <c r="N115" s="630"/>
      <c r="O115" s="630"/>
      <c r="P115" s="630"/>
      <c r="Q115" s="611"/>
      <c r="R115" s="611"/>
      <c r="S115" s="611"/>
      <c r="T115" s="611"/>
      <c r="U115" s="611"/>
      <c r="V115" s="290"/>
      <c r="W115" s="610"/>
      <c r="X115" s="610"/>
      <c r="Y115" s="610"/>
      <c r="Z115" s="610"/>
      <c r="AA115" s="610"/>
      <c r="AB115" s="61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 customHeight="1">
      <c r="A116" s="50">
        <f t="shared" si="3"/>
        <v>82</v>
      </c>
      <c r="B116" s="631"/>
      <c r="C116" s="632"/>
      <c r="D116" s="632"/>
      <c r="E116" s="632"/>
      <c r="F116" s="632"/>
      <c r="G116" s="632"/>
      <c r="H116" s="632"/>
      <c r="I116" s="632"/>
      <c r="J116" s="632"/>
      <c r="K116" s="632"/>
      <c r="L116" s="630"/>
      <c r="M116" s="630"/>
      <c r="N116" s="630"/>
      <c r="O116" s="630"/>
      <c r="P116" s="630"/>
      <c r="Q116" s="611"/>
      <c r="R116" s="611"/>
      <c r="S116" s="611"/>
      <c r="T116" s="611"/>
      <c r="U116" s="611"/>
      <c r="V116" s="290"/>
      <c r="W116" s="610"/>
      <c r="X116" s="610"/>
      <c r="Y116" s="610"/>
      <c r="Z116" s="610"/>
      <c r="AA116" s="610"/>
      <c r="AB116" s="61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 customHeight="1">
      <c r="A117" s="50">
        <f t="shared" si="3"/>
        <v>83</v>
      </c>
      <c r="B117" s="631"/>
      <c r="C117" s="632"/>
      <c r="D117" s="632"/>
      <c r="E117" s="632"/>
      <c r="F117" s="632"/>
      <c r="G117" s="632"/>
      <c r="H117" s="632"/>
      <c r="I117" s="632"/>
      <c r="J117" s="632"/>
      <c r="K117" s="632"/>
      <c r="L117" s="630"/>
      <c r="M117" s="630"/>
      <c r="N117" s="630"/>
      <c r="O117" s="630"/>
      <c r="P117" s="630"/>
      <c r="Q117" s="611"/>
      <c r="R117" s="611"/>
      <c r="S117" s="611"/>
      <c r="T117" s="611"/>
      <c r="U117" s="611"/>
      <c r="V117" s="290"/>
      <c r="W117" s="610"/>
      <c r="X117" s="610"/>
      <c r="Y117" s="610"/>
      <c r="Z117" s="610"/>
      <c r="AA117" s="610"/>
      <c r="AB117" s="61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 customHeight="1">
      <c r="A118" s="50">
        <f t="shared" si="3"/>
        <v>84</v>
      </c>
      <c r="B118" s="631"/>
      <c r="C118" s="632"/>
      <c r="D118" s="632"/>
      <c r="E118" s="632"/>
      <c r="F118" s="632"/>
      <c r="G118" s="632"/>
      <c r="H118" s="632"/>
      <c r="I118" s="632"/>
      <c r="J118" s="632"/>
      <c r="K118" s="632"/>
      <c r="L118" s="630"/>
      <c r="M118" s="630"/>
      <c r="N118" s="630"/>
      <c r="O118" s="630"/>
      <c r="P118" s="630"/>
      <c r="Q118" s="611"/>
      <c r="R118" s="611"/>
      <c r="S118" s="611"/>
      <c r="T118" s="611"/>
      <c r="U118" s="611"/>
      <c r="V118" s="290"/>
      <c r="W118" s="610"/>
      <c r="X118" s="610"/>
      <c r="Y118" s="610"/>
      <c r="Z118" s="610"/>
      <c r="AA118" s="610"/>
      <c r="AB118" s="61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 customHeight="1">
      <c r="A119" s="50">
        <f t="shared" si="3"/>
        <v>85</v>
      </c>
      <c r="B119" s="631"/>
      <c r="C119" s="632"/>
      <c r="D119" s="632"/>
      <c r="E119" s="632"/>
      <c r="F119" s="632"/>
      <c r="G119" s="632"/>
      <c r="H119" s="632"/>
      <c r="I119" s="632"/>
      <c r="J119" s="632"/>
      <c r="K119" s="632"/>
      <c r="L119" s="630"/>
      <c r="M119" s="630"/>
      <c r="N119" s="630"/>
      <c r="O119" s="630"/>
      <c r="P119" s="630"/>
      <c r="Q119" s="611"/>
      <c r="R119" s="611"/>
      <c r="S119" s="611"/>
      <c r="T119" s="611"/>
      <c r="U119" s="611"/>
      <c r="V119" s="290"/>
      <c r="W119" s="610"/>
      <c r="X119" s="610"/>
      <c r="Y119" s="610"/>
      <c r="Z119" s="610"/>
      <c r="AA119" s="610"/>
      <c r="AB119" s="61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 customHeight="1">
      <c r="A120" s="50">
        <f t="shared" si="3"/>
        <v>86</v>
      </c>
      <c r="B120" s="631"/>
      <c r="C120" s="632"/>
      <c r="D120" s="632"/>
      <c r="E120" s="632"/>
      <c r="F120" s="632"/>
      <c r="G120" s="632"/>
      <c r="H120" s="632"/>
      <c r="I120" s="632"/>
      <c r="J120" s="632"/>
      <c r="K120" s="632"/>
      <c r="L120" s="630"/>
      <c r="M120" s="630"/>
      <c r="N120" s="630"/>
      <c r="O120" s="630"/>
      <c r="P120" s="630"/>
      <c r="Q120" s="611"/>
      <c r="R120" s="611"/>
      <c r="S120" s="611"/>
      <c r="T120" s="611"/>
      <c r="U120" s="611"/>
      <c r="V120" s="290"/>
      <c r="W120" s="610"/>
      <c r="X120" s="610"/>
      <c r="Y120" s="610"/>
      <c r="Z120" s="610"/>
      <c r="AA120" s="610"/>
      <c r="AB120" s="61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 customHeight="1">
      <c r="A121" s="50">
        <f t="shared" si="3"/>
        <v>87</v>
      </c>
      <c r="B121" s="631"/>
      <c r="C121" s="632"/>
      <c r="D121" s="632"/>
      <c r="E121" s="632"/>
      <c r="F121" s="632"/>
      <c r="G121" s="632"/>
      <c r="H121" s="632"/>
      <c r="I121" s="632"/>
      <c r="J121" s="632"/>
      <c r="K121" s="632"/>
      <c r="L121" s="630"/>
      <c r="M121" s="630"/>
      <c r="N121" s="630"/>
      <c r="O121" s="630"/>
      <c r="P121" s="630"/>
      <c r="Q121" s="611"/>
      <c r="R121" s="611"/>
      <c r="S121" s="611"/>
      <c r="T121" s="611"/>
      <c r="U121" s="611"/>
      <c r="V121" s="290"/>
      <c r="W121" s="610"/>
      <c r="X121" s="610"/>
      <c r="Y121" s="610"/>
      <c r="Z121" s="610"/>
      <c r="AA121" s="610"/>
      <c r="AB121" s="61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 customHeight="1">
      <c r="A122" s="50">
        <f t="shared" si="3"/>
        <v>88</v>
      </c>
      <c r="B122" s="631"/>
      <c r="C122" s="632"/>
      <c r="D122" s="632"/>
      <c r="E122" s="632"/>
      <c r="F122" s="632"/>
      <c r="G122" s="632"/>
      <c r="H122" s="632"/>
      <c r="I122" s="632"/>
      <c r="J122" s="632"/>
      <c r="K122" s="632"/>
      <c r="L122" s="630"/>
      <c r="M122" s="630"/>
      <c r="N122" s="630"/>
      <c r="O122" s="630"/>
      <c r="P122" s="630"/>
      <c r="Q122" s="611"/>
      <c r="R122" s="611"/>
      <c r="S122" s="611"/>
      <c r="T122" s="611"/>
      <c r="U122" s="611"/>
      <c r="V122" s="290"/>
      <c r="W122" s="610"/>
      <c r="X122" s="610"/>
      <c r="Y122" s="610"/>
      <c r="Z122" s="610"/>
      <c r="AA122" s="610"/>
      <c r="AB122" s="61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 customHeight="1">
      <c r="A123" s="50">
        <f t="shared" si="3"/>
        <v>89</v>
      </c>
      <c r="B123" s="631"/>
      <c r="C123" s="632"/>
      <c r="D123" s="632"/>
      <c r="E123" s="632"/>
      <c r="F123" s="632"/>
      <c r="G123" s="632"/>
      <c r="H123" s="632"/>
      <c r="I123" s="632"/>
      <c r="J123" s="632"/>
      <c r="K123" s="632"/>
      <c r="L123" s="630"/>
      <c r="M123" s="630"/>
      <c r="N123" s="630"/>
      <c r="O123" s="630"/>
      <c r="P123" s="630"/>
      <c r="Q123" s="611"/>
      <c r="R123" s="611"/>
      <c r="S123" s="611"/>
      <c r="T123" s="611"/>
      <c r="U123" s="611"/>
      <c r="V123" s="290"/>
      <c r="W123" s="610"/>
      <c r="X123" s="610"/>
      <c r="Y123" s="610"/>
      <c r="Z123" s="610"/>
      <c r="AA123" s="610"/>
      <c r="AB123" s="61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 customHeight="1">
      <c r="A124" s="50">
        <f t="shared" si="3"/>
        <v>90</v>
      </c>
      <c r="B124" s="631"/>
      <c r="C124" s="632"/>
      <c r="D124" s="632"/>
      <c r="E124" s="632"/>
      <c r="F124" s="632"/>
      <c r="G124" s="632"/>
      <c r="H124" s="632"/>
      <c r="I124" s="632"/>
      <c r="J124" s="632"/>
      <c r="K124" s="632"/>
      <c r="L124" s="630"/>
      <c r="M124" s="630"/>
      <c r="N124" s="630"/>
      <c r="O124" s="630"/>
      <c r="P124" s="630"/>
      <c r="Q124" s="611"/>
      <c r="R124" s="611"/>
      <c r="S124" s="611"/>
      <c r="T124" s="611"/>
      <c r="U124" s="611"/>
      <c r="V124" s="290"/>
      <c r="W124" s="610"/>
      <c r="X124" s="610"/>
      <c r="Y124" s="610"/>
      <c r="Z124" s="610"/>
      <c r="AA124" s="610"/>
      <c r="AB124" s="61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 customHeight="1">
      <c r="A125" s="50">
        <f t="shared" si="3"/>
        <v>91</v>
      </c>
      <c r="B125" s="631"/>
      <c r="C125" s="632"/>
      <c r="D125" s="632"/>
      <c r="E125" s="632"/>
      <c r="F125" s="632"/>
      <c r="G125" s="632"/>
      <c r="H125" s="632"/>
      <c r="I125" s="632"/>
      <c r="J125" s="632"/>
      <c r="K125" s="632"/>
      <c r="L125" s="630"/>
      <c r="M125" s="630"/>
      <c r="N125" s="630"/>
      <c r="O125" s="630"/>
      <c r="P125" s="630"/>
      <c r="Q125" s="611"/>
      <c r="R125" s="611"/>
      <c r="S125" s="611"/>
      <c r="T125" s="611"/>
      <c r="U125" s="611"/>
      <c r="V125" s="290"/>
      <c r="W125" s="610"/>
      <c r="X125" s="610"/>
      <c r="Y125" s="610"/>
      <c r="Z125" s="610"/>
      <c r="AA125" s="610"/>
      <c r="AB125" s="61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 customHeight="1">
      <c r="A126" s="50">
        <f t="shared" si="3"/>
        <v>92</v>
      </c>
      <c r="B126" s="631"/>
      <c r="C126" s="632"/>
      <c r="D126" s="632"/>
      <c r="E126" s="632"/>
      <c r="F126" s="632"/>
      <c r="G126" s="632"/>
      <c r="H126" s="632"/>
      <c r="I126" s="632"/>
      <c r="J126" s="632"/>
      <c r="K126" s="632"/>
      <c r="L126" s="630"/>
      <c r="M126" s="630"/>
      <c r="N126" s="630"/>
      <c r="O126" s="630"/>
      <c r="P126" s="630"/>
      <c r="Q126" s="611"/>
      <c r="R126" s="611"/>
      <c r="S126" s="611"/>
      <c r="T126" s="611"/>
      <c r="U126" s="611"/>
      <c r="V126" s="290"/>
      <c r="W126" s="610"/>
      <c r="X126" s="610"/>
      <c r="Y126" s="610"/>
      <c r="Z126" s="610"/>
      <c r="AA126" s="610"/>
      <c r="AB126" s="61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 customHeight="1">
      <c r="A127" s="50">
        <f t="shared" si="3"/>
        <v>93</v>
      </c>
      <c r="B127" s="631"/>
      <c r="C127" s="632"/>
      <c r="D127" s="632"/>
      <c r="E127" s="632"/>
      <c r="F127" s="632"/>
      <c r="G127" s="632"/>
      <c r="H127" s="632"/>
      <c r="I127" s="632"/>
      <c r="J127" s="632"/>
      <c r="K127" s="632"/>
      <c r="L127" s="630"/>
      <c r="M127" s="630"/>
      <c r="N127" s="630"/>
      <c r="O127" s="630"/>
      <c r="P127" s="630"/>
      <c r="Q127" s="611"/>
      <c r="R127" s="611"/>
      <c r="S127" s="611"/>
      <c r="T127" s="611"/>
      <c r="U127" s="611"/>
      <c r="V127" s="290"/>
      <c r="W127" s="610"/>
      <c r="X127" s="610"/>
      <c r="Y127" s="610"/>
      <c r="Z127" s="610"/>
      <c r="AA127" s="610"/>
      <c r="AB127" s="61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 customHeight="1">
      <c r="A128" s="50">
        <f t="shared" si="3"/>
        <v>94</v>
      </c>
      <c r="B128" s="631"/>
      <c r="C128" s="632"/>
      <c r="D128" s="632"/>
      <c r="E128" s="632"/>
      <c r="F128" s="632"/>
      <c r="G128" s="632"/>
      <c r="H128" s="632"/>
      <c r="I128" s="632"/>
      <c r="J128" s="632"/>
      <c r="K128" s="632"/>
      <c r="L128" s="630"/>
      <c r="M128" s="630"/>
      <c r="N128" s="630"/>
      <c r="O128" s="630"/>
      <c r="P128" s="630"/>
      <c r="Q128" s="611"/>
      <c r="R128" s="611"/>
      <c r="S128" s="611"/>
      <c r="T128" s="611"/>
      <c r="U128" s="611"/>
      <c r="V128" s="290"/>
      <c r="W128" s="610"/>
      <c r="X128" s="610"/>
      <c r="Y128" s="610"/>
      <c r="Z128" s="610"/>
      <c r="AA128" s="610"/>
      <c r="AB128" s="61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 customHeight="1">
      <c r="A129" s="50">
        <f t="shared" si="3"/>
        <v>95</v>
      </c>
      <c r="B129" s="631"/>
      <c r="C129" s="632"/>
      <c r="D129" s="632"/>
      <c r="E129" s="632"/>
      <c r="F129" s="632"/>
      <c r="G129" s="632"/>
      <c r="H129" s="632"/>
      <c r="I129" s="632"/>
      <c r="J129" s="632"/>
      <c r="K129" s="632"/>
      <c r="L129" s="630"/>
      <c r="M129" s="630"/>
      <c r="N129" s="630"/>
      <c r="O129" s="630"/>
      <c r="P129" s="630"/>
      <c r="Q129" s="611"/>
      <c r="R129" s="611"/>
      <c r="S129" s="611"/>
      <c r="T129" s="611"/>
      <c r="U129" s="611"/>
      <c r="V129" s="290"/>
      <c r="W129" s="610"/>
      <c r="X129" s="610"/>
      <c r="Y129" s="610"/>
      <c r="Z129" s="610"/>
      <c r="AA129" s="610"/>
      <c r="AB129" s="61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 customHeight="1">
      <c r="A130" s="50">
        <f t="shared" si="3"/>
        <v>96</v>
      </c>
      <c r="B130" s="631"/>
      <c r="C130" s="632"/>
      <c r="D130" s="632"/>
      <c r="E130" s="632"/>
      <c r="F130" s="632"/>
      <c r="G130" s="632"/>
      <c r="H130" s="632"/>
      <c r="I130" s="632"/>
      <c r="J130" s="632"/>
      <c r="K130" s="632"/>
      <c r="L130" s="630"/>
      <c r="M130" s="630"/>
      <c r="N130" s="630"/>
      <c r="O130" s="630"/>
      <c r="P130" s="630"/>
      <c r="Q130" s="611"/>
      <c r="R130" s="611"/>
      <c r="S130" s="611"/>
      <c r="T130" s="611"/>
      <c r="U130" s="611"/>
      <c r="V130" s="290"/>
      <c r="W130" s="610"/>
      <c r="X130" s="610"/>
      <c r="Y130" s="610"/>
      <c r="Z130" s="610"/>
      <c r="AA130" s="610"/>
      <c r="AB130" s="61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 customHeight="1">
      <c r="A131" s="50">
        <f t="shared" si="3"/>
        <v>97</v>
      </c>
      <c r="B131" s="631"/>
      <c r="C131" s="632"/>
      <c r="D131" s="632"/>
      <c r="E131" s="632"/>
      <c r="F131" s="632"/>
      <c r="G131" s="632"/>
      <c r="H131" s="632"/>
      <c r="I131" s="632"/>
      <c r="J131" s="632"/>
      <c r="K131" s="632"/>
      <c r="L131" s="630"/>
      <c r="M131" s="630"/>
      <c r="N131" s="630"/>
      <c r="O131" s="630"/>
      <c r="P131" s="630"/>
      <c r="Q131" s="611"/>
      <c r="R131" s="611"/>
      <c r="S131" s="611"/>
      <c r="T131" s="611"/>
      <c r="U131" s="611"/>
      <c r="V131" s="290"/>
      <c r="W131" s="610"/>
      <c r="X131" s="610"/>
      <c r="Y131" s="610"/>
      <c r="Z131" s="610"/>
      <c r="AA131" s="610"/>
      <c r="AB131" s="61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 customHeight="1">
      <c r="A132" s="50">
        <f t="shared" si="3"/>
        <v>98</v>
      </c>
      <c r="B132" s="631"/>
      <c r="C132" s="632"/>
      <c r="D132" s="632"/>
      <c r="E132" s="632"/>
      <c r="F132" s="632"/>
      <c r="G132" s="632"/>
      <c r="H132" s="632"/>
      <c r="I132" s="632"/>
      <c r="J132" s="632"/>
      <c r="K132" s="632"/>
      <c r="L132" s="630"/>
      <c r="M132" s="630"/>
      <c r="N132" s="630"/>
      <c r="O132" s="630"/>
      <c r="P132" s="630"/>
      <c r="Q132" s="611"/>
      <c r="R132" s="611"/>
      <c r="S132" s="611"/>
      <c r="T132" s="611"/>
      <c r="U132" s="611"/>
      <c r="V132" s="290"/>
      <c r="W132" s="610"/>
      <c r="X132" s="610"/>
      <c r="Y132" s="610"/>
      <c r="Z132" s="610"/>
      <c r="AA132" s="610"/>
      <c r="AB132" s="61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 customHeight="1">
      <c r="A133" s="50">
        <f t="shared" si="3"/>
        <v>99</v>
      </c>
      <c r="B133" s="631"/>
      <c r="C133" s="632"/>
      <c r="D133" s="632"/>
      <c r="E133" s="632"/>
      <c r="F133" s="632"/>
      <c r="G133" s="632"/>
      <c r="H133" s="632"/>
      <c r="I133" s="632"/>
      <c r="J133" s="632"/>
      <c r="K133" s="632"/>
      <c r="L133" s="630"/>
      <c r="M133" s="630"/>
      <c r="N133" s="630"/>
      <c r="O133" s="630"/>
      <c r="P133" s="630"/>
      <c r="Q133" s="611"/>
      <c r="R133" s="611"/>
      <c r="S133" s="611"/>
      <c r="T133" s="611"/>
      <c r="U133" s="611"/>
      <c r="V133" s="290"/>
      <c r="W133" s="610"/>
      <c r="X133" s="610"/>
      <c r="Y133" s="610"/>
      <c r="Z133" s="610"/>
      <c r="AA133" s="610"/>
      <c r="AB133" s="61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 customHeight="1">
      <c r="A134" s="50">
        <f t="shared" si="3"/>
        <v>100</v>
      </c>
      <c r="B134" s="631"/>
      <c r="C134" s="632"/>
      <c r="D134" s="632"/>
      <c r="E134" s="632"/>
      <c r="F134" s="632"/>
      <c r="G134" s="632"/>
      <c r="H134" s="632"/>
      <c r="I134" s="632"/>
      <c r="J134" s="632"/>
      <c r="K134" s="632"/>
      <c r="L134" s="630"/>
      <c r="M134" s="630"/>
      <c r="N134" s="630"/>
      <c r="O134" s="630"/>
      <c r="P134" s="630"/>
      <c r="Q134" s="611"/>
      <c r="R134" s="611"/>
      <c r="S134" s="611"/>
      <c r="T134" s="611"/>
      <c r="U134" s="611"/>
      <c r="V134" s="290"/>
      <c r="W134" s="610"/>
      <c r="X134" s="610"/>
      <c r="Y134" s="610"/>
      <c r="Z134" s="610"/>
      <c r="AA134" s="610"/>
      <c r="AB134" s="61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 customHeight="1" thickBot="1">
      <c r="A135" s="50">
        <f t="shared" si="3"/>
        <v>101</v>
      </c>
      <c r="B135" s="631"/>
      <c r="C135" s="632"/>
      <c r="D135" s="632"/>
      <c r="E135" s="632"/>
      <c r="F135" s="632"/>
      <c r="G135" s="632"/>
      <c r="H135" s="632"/>
      <c r="I135" s="632"/>
      <c r="J135" s="632"/>
      <c r="K135" s="632"/>
      <c r="L135" s="630"/>
      <c r="M135" s="630"/>
      <c r="N135" s="630"/>
      <c r="O135" s="630"/>
      <c r="P135" s="630"/>
      <c r="Q135" s="611"/>
      <c r="R135" s="611"/>
      <c r="S135" s="611"/>
      <c r="T135" s="611"/>
      <c r="U135" s="611"/>
      <c r="V135" s="290"/>
      <c r="W135" s="694"/>
      <c r="X135" s="694"/>
      <c r="Y135" s="694"/>
      <c r="Z135" s="610"/>
      <c r="AA135" s="610"/>
      <c r="AB135" s="61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36" t="s">
        <v>3</v>
      </c>
      <c r="AD1" s="736"/>
      <c r="AE1" s="736"/>
      <c r="AF1" s="736" t="str">
        <f>IF(基本情報入力シート!C11="","",基本情報入力シート!C11)</f>
        <v>福島市</v>
      </c>
      <c r="AG1" s="736"/>
      <c r="AH1" s="736"/>
      <c r="AI1" s="736"/>
      <c r="AJ1" s="736"/>
      <c r="AK1" s="73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38" t="s">
        <v>2226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40</v>
      </c>
      <c r="C6" s="740"/>
      <c r="D6" s="740"/>
      <c r="E6" s="740"/>
      <c r="F6" s="740"/>
      <c r="G6" s="740"/>
      <c r="H6" s="741" t="str">
        <f>IF(基本情報入力シート!L16="","",基本情報入力シート!L16)</f>
        <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41</v>
      </c>
      <c r="C7" s="728"/>
      <c r="D7" s="728"/>
      <c r="E7" s="728"/>
      <c r="F7" s="728"/>
      <c r="G7" s="728"/>
      <c r="H7" s="120" t="s">
        <v>11</v>
      </c>
      <c r="I7" s="729" t="str">
        <f>IF(基本情報入力シート!AO18="－","",基本情報入力シート!AO18)</f>
        <v>-</v>
      </c>
      <c r="J7" s="729"/>
      <c r="K7" s="729"/>
      <c r="L7" s="72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4" t="s">
        <v>42</v>
      </c>
      <c r="C11" s="754"/>
      <c r="D11" s="754"/>
      <c r="E11" s="754"/>
      <c r="F11" s="754"/>
      <c r="G11" s="754"/>
      <c r="H11" s="755" t="str">
        <f>IF(基本情報入力シート!L24="","",基本情報入力シート!L24)</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9"/>
      <c r="AM11" s="19"/>
      <c r="AN11" s="19"/>
      <c r="AO11" s="19"/>
      <c r="AP11" s="19"/>
      <c r="AQ11" s="19"/>
      <c r="AR11" s="19"/>
      <c r="AS11" s="19"/>
      <c r="AT11" s="19"/>
      <c r="AU11" s="19"/>
      <c r="AV11" s="19"/>
      <c r="AW11" s="19"/>
      <c r="AX11" s="19"/>
      <c r="AY11" s="19"/>
    </row>
    <row r="12" spans="1:51" s="13" customFormat="1" ht="18.75" customHeight="1">
      <c r="A12" s="19"/>
      <c r="B12" s="757" t="s">
        <v>43</v>
      </c>
      <c r="C12" s="757"/>
      <c r="D12" s="757"/>
      <c r="E12" s="757"/>
      <c r="F12" s="757"/>
      <c r="G12" s="757"/>
      <c r="H12" s="757" t="s">
        <v>22</v>
      </c>
      <c r="I12" s="758"/>
      <c r="J12" s="758"/>
      <c r="K12" s="758"/>
      <c r="L12" s="759" t="str">
        <f>IF(基本情報入力シート!L25="","",基本情報入力シート!L25)</f>
        <v/>
      </c>
      <c r="M12" s="759"/>
      <c r="N12" s="759"/>
      <c r="O12" s="759"/>
      <c r="P12" s="759"/>
      <c r="Q12" s="759"/>
      <c r="R12" s="759"/>
      <c r="S12" s="759"/>
      <c r="T12" s="759"/>
      <c r="U12" s="759"/>
      <c r="V12" s="760" t="s">
        <v>23</v>
      </c>
      <c r="W12" s="760"/>
      <c r="X12" s="760"/>
      <c r="Y12" s="760"/>
      <c r="Z12" s="759" t="str">
        <f>IF(基本情報入力シート!L26="","",基本情報入力シート!L26)</f>
        <v/>
      </c>
      <c r="AA12" s="759"/>
      <c r="AB12" s="759"/>
      <c r="AC12" s="759"/>
      <c r="AD12" s="759"/>
      <c r="AE12" s="759"/>
      <c r="AF12" s="759"/>
      <c r="AG12" s="759"/>
      <c r="AH12" s="759"/>
      <c r="AI12" s="759"/>
      <c r="AJ12" s="759"/>
      <c r="AK12" s="76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43" t="s">
        <v>45</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46" t="s">
        <v>47</v>
      </c>
      <c r="D16" s="746"/>
      <c r="E16" s="746"/>
      <c r="F16" s="746"/>
      <c r="G16" s="746"/>
      <c r="H16" s="746"/>
      <c r="I16" s="746"/>
      <c r="J16" s="746"/>
      <c r="K16" s="746"/>
      <c r="L16" s="746"/>
      <c r="M16" s="746"/>
      <c r="N16" s="746"/>
      <c r="O16" s="746"/>
      <c r="P16" s="746"/>
      <c r="Q16" s="747">
        <f>SUM('別紙様式2-2（個票（４、５月））'!L5:N5,'別紙様式2-3（個票（６月以降））'!K6)</f>
        <v>0</v>
      </c>
      <c r="R16" s="748"/>
      <c r="S16" s="748"/>
      <c r="T16" s="748"/>
      <c r="U16" s="748"/>
      <c r="V16" s="749"/>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9" t="s">
        <v>2427</v>
      </c>
      <c r="D17" s="710"/>
      <c r="E17" s="710"/>
      <c r="F17" s="710"/>
      <c r="G17" s="710"/>
      <c r="H17" s="710"/>
      <c r="I17" s="710"/>
      <c r="J17" s="710"/>
      <c r="K17" s="710"/>
      <c r="L17" s="710"/>
      <c r="M17" s="710"/>
      <c r="N17" s="710"/>
      <c r="O17" s="710"/>
      <c r="P17" s="710"/>
      <c r="Q17" s="747">
        <f>SUM('別紙様式2-2（個票（４、５月））'!L7:N7,'別紙様式2-3（個票（６月以降））'!K8:O8)</f>
        <v>0</v>
      </c>
      <c r="R17" s="750"/>
      <c r="S17" s="750"/>
      <c r="T17" s="750"/>
      <c r="U17" s="750"/>
      <c r="V17" s="75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52" t="s">
        <v>2228</v>
      </c>
      <c r="D18" s="752"/>
      <c r="E18" s="752"/>
      <c r="F18" s="752"/>
      <c r="G18" s="752"/>
      <c r="H18" s="752"/>
      <c r="I18" s="752"/>
      <c r="J18" s="752"/>
      <c r="K18" s="752"/>
      <c r="L18" s="752"/>
      <c r="M18" s="752"/>
      <c r="N18" s="752"/>
      <c r="O18" s="752"/>
      <c r="P18" s="752"/>
      <c r="Q18" s="753"/>
      <c r="R18" s="753"/>
      <c r="S18" s="753"/>
      <c r="T18" s="753"/>
      <c r="U18" s="753"/>
      <c r="V18" s="753"/>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43" t="s">
        <v>2229</v>
      </c>
      <c r="C20" s="762"/>
      <c r="D20" s="762"/>
      <c r="E20" s="762"/>
      <c r="F20" s="762"/>
      <c r="G20" s="762"/>
      <c r="H20" s="762"/>
      <c r="I20" s="762"/>
      <c r="J20" s="762"/>
      <c r="K20" s="762"/>
      <c r="L20" s="762"/>
      <c r="M20" s="762"/>
      <c r="N20" s="762"/>
      <c r="O20" s="762"/>
      <c r="P20" s="762"/>
      <c r="Q20" s="763"/>
      <c r="R20" s="763"/>
      <c r="S20" s="763"/>
      <c r="T20" s="763"/>
      <c r="U20" s="763"/>
      <c r="V20" s="763"/>
      <c r="W20" s="76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10" t="s">
        <v>2231</v>
      </c>
      <c r="D21" s="710"/>
      <c r="E21" s="710"/>
      <c r="F21" s="710"/>
      <c r="G21" s="710"/>
      <c r="H21" s="710"/>
      <c r="I21" s="710"/>
      <c r="J21" s="710"/>
      <c r="K21" s="710"/>
      <c r="L21" s="710"/>
      <c r="M21" s="710"/>
      <c r="N21" s="710"/>
      <c r="O21" s="710"/>
      <c r="P21" s="765"/>
      <c r="Q21" s="766">
        <f>Q17</f>
        <v>0</v>
      </c>
      <c r="R21" s="767"/>
      <c r="S21" s="767"/>
      <c r="T21" s="767"/>
      <c r="U21" s="767"/>
      <c r="V21" s="768"/>
      <c r="W21" s="125" t="s">
        <v>48</v>
      </c>
      <c r="X21" s="23" t="s">
        <v>50</v>
      </c>
      <c r="Y21" s="769" t="str">
        <f>IFERROR(IF(Q21&lt;=0,"",IF(Q22&gt;=Q21,"○","×")),"")</f>
        <v/>
      </c>
      <c r="Z21" s="23" t="s">
        <v>50</v>
      </c>
      <c r="AA21" s="71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10" t="s">
        <v>2233</v>
      </c>
      <c r="D22" s="710"/>
      <c r="E22" s="710"/>
      <c r="F22" s="710"/>
      <c r="G22" s="710"/>
      <c r="H22" s="710"/>
      <c r="I22" s="710"/>
      <c r="J22" s="710"/>
      <c r="K22" s="710"/>
      <c r="L22" s="710"/>
      <c r="M22" s="710"/>
      <c r="N22" s="710"/>
      <c r="O22" s="710"/>
      <c r="P22" s="765"/>
      <c r="Q22" s="772"/>
      <c r="R22" s="773"/>
      <c r="S22" s="773"/>
      <c r="T22" s="773"/>
      <c r="U22" s="773"/>
      <c r="V22" s="774"/>
      <c r="W22" s="125" t="s">
        <v>48</v>
      </c>
      <c r="X22" s="23" t="s">
        <v>50</v>
      </c>
      <c r="Y22" s="770"/>
      <c r="Z22" s="23"/>
      <c r="AA22" s="77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10" t="s">
        <v>2235</v>
      </c>
      <c r="D23" s="710"/>
      <c r="E23" s="710"/>
      <c r="F23" s="710"/>
      <c r="G23" s="710"/>
      <c r="H23" s="710"/>
      <c r="I23" s="710"/>
      <c r="J23" s="710"/>
      <c r="K23" s="710"/>
      <c r="L23" s="710"/>
      <c r="M23" s="710"/>
      <c r="N23" s="710"/>
      <c r="O23" s="710"/>
      <c r="P23" s="765"/>
      <c r="Q23" s="772"/>
      <c r="R23" s="773"/>
      <c r="S23" s="773"/>
      <c r="T23" s="773"/>
      <c r="U23" s="773"/>
      <c r="V23" s="774"/>
      <c r="W23" s="125" t="s">
        <v>48</v>
      </c>
      <c r="X23" s="23"/>
      <c r="Y23" s="23"/>
      <c r="Z23" s="23"/>
      <c r="AA23" s="77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10" t="s">
        <v>2237</v>
      </c>
      <c r="D24" s="710"/>
      <c r="E24" s="710"/>
      <c r="F24" s="710"/>
      <c r="G24" s="710"/>
      <c r="H24" s="710"/>
      <c r="I24" s="710"/>
      <c r="J24" s="710"/>
      <c r="K24" s="710"/>
      <c r="L24" s="710"/>
      <c r="M24" s="710"/>
      <c r="N24" s="710"/>
      <c r="O24" s="710"/>
      <c r="P24" s="765"/>
      <c r="Q24" s="784">
        <f>Q22+Q23</f>
        <v>0</v>
      </c>
      <c r="R24" s="785"/>
      <c r="S24" s="785"/>
      <c r="T24" s="785"/>
      <c r="U24" s="785"/>
      <c r="V24" s="786"/>
      <c r="W24" s="125" t="s">
        <v>48</v>
      </c>
      <c r="X24" s="18"/>
      <c r="Y24" s="18"/>
      <c r="Z24" s="18" t="s">
        <v>50</v>
      </c>
      <c r="AA24" s="71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787" t="s">
        <v>2238</v>
      </c>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88" t="s">
        <v>2227</v>
      </c>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8"/>
      <c r="AL28" s="18"/>
      <c r="AM28" s="18"/>
      <c r="AN28" s="18"/>
      <c r="AO28" s="18"/>
      <c r="AP28" s="18"/>
      <c r="AQ28" s="18"/>
      <c r="AR28" s="18"/>
      <c r="AS28" s="18"/>
      <c r="AT28" s="18"/>
      <c r="AU28" s="18"/>
      <c r="AV28" s="18"/>
      <c r="AW28" s="18"/>
      <c r="AX28" s="18"/>
      <c r="AY28" s="18"/>
    </row>
    <row r="29" spans="1:51" ht="19.149999999999999" customHeight="1" thickBot="1">
      <c r="A29" s="18"/>
      <c r="B29" s="789" t="s">
        <v>53</v>
      </c>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18"/>
      <c r="AM29" s="18"/>
      <c r="AN29" s="18"/>
      <c r="AO29" s="18"/>
      <c r="AP29" s="18"/>
      <c r="AQ29" s="18"/>
      <c r="AR29" s="18"/>
      <c r="AS29" s="136"/>
      <c r="AT29" s="18"/>
      <c r="AU29" s="18"/>
      <c r="AV29" s="18"/>
      <c r="AW29" s="18"/>
      <c r="AX29" s="18"/>
      <c r="AY29" s="18"/>
    </row>
    <row r="30" spans="1:51" ht="18" customHeight="1" thickBot="1">
      <c r="A30" s="18"/>
      <c r="B30" s="723" t="s">
        <v>54</v>
      </c>
      <c r="C30" s="723"/>
      <c r="D30" s="723"/>
      <c r="E30" s="723"/>
      <c r="F30" s="723"/>
      <c r="G30" s="723"/>
      <c r="H30" s="723"/>
      <c r="I30" s="723"/>
      <c r="J30" s="723"/>
      <c r="K30" s="723"/>
      <c r="L30" s="723"/>
      <c r="M30" s="723"/>
      <c r="N30" s="723"/>
      <c r="O30" s="723"/>
      <c r="P30" s="723"/>
      <c r="Q30" s="723"/>
      <c r="R30" s="723"/>
      <c r="S30" s="723"/>
      <c r="T30" s="723"/>
      <c r="U30" s="723"/>
      <c r="V30" s="723"/>
      <c r="W30" s="723"/>
      <c r="X30" s="723"/>
      <c r="Y30" s="723"/>
      <c r="Z30" s="723"/>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46" t="s">
        <v>55</v>
      </c>
      <c r="D31" s="746"/>
      <c r="E31" s="746"/>
      <c r="F31" s="746"/>
      <c r="G31" s="746"/>
      <c r="H31" s="746"/>
      <c r="I31" s="746"/>
      <c r="J31" s="746"/>
      <c r="K31" s="746"/>
      <c r="L31" s="746"/>
      <c r="M31" s="746"/>
      <c r="N31" s="746"/>
      <c r="O31" s="746"/>
      <c r="P31" s="746"/>
      <c r="Q31" s="746"/>
      <c r="R31" s="746"/>
      <c r="S31" s="746"/>
      <c r="T31" s="790">
        <f>SUM('別紙様式2-2（個票（４、５月））'!L6:N6,'別紙様式2-3（個票（６月以降））'!K7)</f>
        <v>0</v>
      </c>
      <c r="U31" s="790"/>
      <c r="V31" s="790"/>
      <c r="W31" s="790"/>
      <c r="X31" s="790"/>
      <c r="Y31" s="790"/>
      <c r="Z31" s="128" t="s">
        <v>48</v>
      </c>
      <c r="AA31" s="29" t="s">
        <v>50</v>
      </c>
      <c r="AB31" s="715" t="str">
        <f>IF(H6="", "", IFERROR(IF(T32&gt;=T31,"○","×"),""))</f>
        <v/>
      </c>
      <c r="AC31" s="141"/>
      <c r="AD31" s="142"/>
      <c r="AE31" s="142"/>
      <c r="AF31" s="142"/>
      <c r="AG31" s="142"/>
      <c r="AH31" s="142"/>
      <c r="AI31" s="142"/>
      <c r="AJ31" s="142"/>
      <c r="AK31" s="142"/>
      <c r="AL31" s="18"/>
      <c r="AM31" s="775" t="s">
        <v>56</v>
      </c>
      <c r="AN31" s="776"/>
      <c r="AO31" s="776"/>
      <c r="AP31" s="776"/>
      <c r="AQ31" s="776"/>
      <c r="AR31" s="776"/>
      <c r="AS31" s="776"/>
      <c r="AT31" s="776"/>
      <c r="AU31" s="776"/>
      <c r="AV31" s="776"/>
      <c r="AW31" s="776"/>
      <c r="AX31" s="776"/>
      <c r="AY31" s="777"/>
    </row>
    <row r="32" spans="1:51" ht="28.5" customHeight="1" thickBot="1">
      <c r="A32" s="18"/>
      <c r="B32" s="140" t="s">
        <v>49</v>
      </c>
      <c r="C32" s="710" t="s">
        <v>57</v>
      </c>
      <c r="D32" s="710"/>
      <c r="E32" s="710"/>
      <c r="F32" s="710"/>
      <c r="G32" s="710"/>
      <c r="H32" s="710"/>
      <c r="I32" s="710"/>
      <c r="J32" s="710"/>
      <c r="K32" s="710"/>
      <c r="L32" s="710"/>
      <c r="M32" s="710"/>
      <c r="N32" s="710"/>
      <c r="O32" s="710"/>
      <c r="P32" s="710"/>
      <c r="Q32" s="710"/>
      <c r="R32" s="710"/>
      <c r="S32" s="710"/>
      <c r="T32" s="781"/>
      <c r="U32" s="781"/>
      <c r="V32" s="781"/>
      <c r="W32" s="781"/>
      <c r="X32" s="781"/>
      <c r="Y32" s="782"/>
      <c r="Z32" s="126" t="s">
        <v>48</v>
      </c>
      <c r="AA32" s="29" t="s">
        <v>50</v>
      </c>
      <c r="AB32" s="791"/>
      <c r="AC32" s="141"/>
      <c r="AD32" s="142"/>
      <c r="AE32" s="142"/>
      <c r="AF32" s="142"/>
      <c r="AG32" s="142"/>
      <c r="AH32" s="142"/>
      <c r="AI32" s="142"/>
      <c r="AJ32" s="142"/>
      <c r="AK32" s="142"/>
      <c r="AL32" s="18"/>
      <c r="AM32" s="778"/>
      <c r="AN32" s="779"/>
      <c r="AO32" s="779"/>
      <c r="AP32" s="779"/>
      <c r="AQ32" s="779"/>
      <c r="AR32" s="779"/>
      <c r="AS32" s="779"/>
      <c r="AT32" s="779"/>
      <c r="AU32" s="779"/>
      <c r="AV32" s="779"/>
      <c r="AW32" s="779"/>
      <c r="AX32" s="779"/>
      <c r="AY32" s="78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52</v>
      </c>
      <c r="C35" s="783" t="s">
        <v>58</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535"/>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92" t="s">
        <v>59</v>
      </c>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H37" s="692"/>
      <c r="AI37" s="692"/>
      <c r="AJ37" s="692"/>
      <c r="AK37" s="692"/>
      <c r="AL37" s="57"/>
      <c r="AM37" s="533"/>
      <c r="AN37" s="533"/>
      <c r="AO37" s="533"/>
      <c r="AP37" s="533"/>
      <c r="AQ37" s="533"/>
      <c r="AR37" s="533"/>
      <c r="AS37" s="533"/>
      <c r="AT37" s="533"/>
      <c r="AU37" s="533"/>
      <c r="AV37" s="533"/>
      <c r="AW37" s="533"/>
      <c r="AX37" s="533"/>
      <c r="AY37" s="533"/>
      <c r="BA37" s="722" t="s">
        <v>60</v>
      </c>
      <c r="BB37" s="722"/>
      <c r="BC37" s="722"/>
      <c r="BD37" s="722"/>
      <c r="BE37" s="722" t="s">
        <v>60</v>
      </c>
      <c r="BF37" s="722"/>
      <c r="BG37" s="722"/>
      <c r="BH37" s="722"/>
      <c r="BI37" s="701" t="s">
        <v>2465</v>
      </c>
      <c r="BJ37" s="702"/>
      <c r="BK37" s="702"/>
      <c r="BL37" s="702"/>
      <c r="BM37" s="702"/>
      <c r="BN37" s="703"/>
    </row>
    <row r="38" spans="1:66" s="13" customFormat="1" ht="18" customHeight="1" thickBot="1">
      <c r="A38" s="19"/>
      <c r="B38" s="723" t="s">
        <v>2197</v>
      </c>
      <c r="C38" s="723"/>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720">
        <f>COUNTIF('別紙様式2-2（個票（４、５月））'!O:O,"処遇改善加算Ⅰ")+COUNTIF('別紙様式2-2（個票（４、５月））'!O:O,"処遇改善加算Ⅱ")+COUNTIF('別紙様式2-2（個票（４、５月））'!O:O,"処遇改善加算Ⅲ")+COUNTIF('別紙様式2-2（個票（４、５月））'!O:O,"処遇改善加算Ⅳ")</f>
        <v>0</v>
      </c>
      <c r="BB38" s="720"/>
      <c r="BC38" s="720"/>
      <c r="BD38" s="720"/>
      <c r="BE38" s="721">
        <f>COUNTIF('別紙様式2-3（個票（６月以降））'!O:O,"*処遇改善加算Ⅰ*")+COUNTIF('別紙様式2-3（個票（６月以降））'!O:O,"*処遇改善加算Ⅱ*")+COUNTIF('別紙様式2-3（個票（６月以降））'!O:O,"処遇改善加算Ⅲ")+COUNTIF('別紙様式2-3（個票（６月以降））'!O:O,"処遇改善加算Ⅳ")</f>
        <v>0</v>
      </c>
      <c r="BF38" s="721"/>
      <c r="BG38" s="721"/>
      <c r="BH38" s="721"/>
      <c r="BI38" s="704">
        <f>COUNTIF('別紙様式2-3（個票（６月以降））'!BR13:BR113,"対象")</f>
        <v>0</v>
      </c>
      <c r="BJ38" s="705"/>
      <c r="BK38" s="705"/>
      <c r="BL38" s="705"/>
      <c r="BM38" s="705"/>
      <c r="BN38" s="706"/>
    </row>
    <row r="39" spans="1:66" s="13" customFormat="1" ht="33" customHeight="1" thickBot="1">
      <c r="A39" s="19"/>
      <c r="B39" s="719" t="s">
        <v>61</v>
      </c>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92" t="s">
        <v>62</v>
      </c>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19"/>
      <c r="AM41" s="533"/>
      <c r="AN41" s="533"/>
      <c r="AO41" s="533"/>
      <c r="AP41" s="533"/>
      <c r="AQ41" s="533"/>
      <c r="AR41" s="533"/>
      <c r="AS41" s="533"/>
      <c r="AT41" s="533"/>
      <c r="AU41" s="533"/>
      <c r="AV41" s="533"/>
      <c r="AW41" s="533"/>
      <c r="AX41" s="533"/>
      <c r="AY41" s="533"/>
      <c r="BA41" s="718" t="s">
        <v>63</v>
      </c>
      <c r="BB41" s="718"/>
      <c r="BC41" s="718"/>
      <c r="BD41" s="718"/>
      <c r="BE41" s="718" t="s">
        <v>63</v>
      </c>
      <c r="BF41" s="718"/>
      <c r="BG41" s="718"/>
      <c r="BH41" s="718"/>
    </row>
    <row r="42" spans="1:66" s="13" customFormat="1" ht="18" customHeight="1" thickBot="1">
      <c r="A42" s="19"/>
      <c r="B42" s="719" t="s">
        <v>2201</v>
      </c>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720">
        <f>COUNTIF('別紙様式2-2（個票（４、５月））'!O13:O113,"処遇改善加算Ⅰ")+COUNTIF('別紙様式2-2（個票（４、５月））'!O13:O113,"処遇改善加算Ⅱ")+COUNTIF('別紙様式2-2（個票（４、５月））'!O13:O113,"処遇改善加算Ⅲ")</f>
        <v>0</v>
      </c>
      <c r="BB42" s="720"/>
      <c r="BC42" s="720"/>
      <c r="BD42" s="720"/>
      <c r="BE42" s="721">
        <f>COUNTIF('別紙様式2-3（個票（６月以降））'!O:O,"*処遇改善加算Ⅰ*")+COUNTIF('別紙様式2-3（個票（６月以降））'!O:O,"*処遇改善加算Ⅱ*")+COUNTIF('別紙様式2-3（個票（６月以降））'!O:O,"処遇改善加算Ⅲ")</f>
        <v>0</v>
      </c>
      <c r="BF42" s="721"/>
      <c r="BG42" s="721"/>
      <c r="BH42" s="721"/>
    </row>
    <row r="43" spans="1:66" s="13" customFormat="1" ht="30.6" customHeight="1" thickBot="1">
      <c r="A43" s="19"/>
      <c r="B43" s="719" t="s">
        <v>64</v>
      </c>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c r="AD43" s="723"/>
      <c r="AE43" s="723"/>
      <c r="AF43" s="723"/>
      <c r="AG43" s="723"/>
      <c r="AH43" s="723"/>
      <c r="AI43" s="723"/>
      <c r="AJ43" s="723"/>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25" t="s">
        <v>65</v>
      </c>
      <c r="C45" s="726"/>
      <c r="D45" s="726"/>
      <c r="E45" s="726"/>
      <c r="F45" s="726"/>
      <c r="G45" s="726"/>
      <c r="H45" s="726"/>
      <c r="I45" s="726"/>
      <c r="J45" s="726"/>
      <c r="K45" s="726"/>
      <c r="L45" s="726"/>
      <c r="M45" s="726"/>
      <c r="N45" s="726"/>
      <c r="O45" s="726"/>
      <c r="P45" s="726"/>
      <c r="Q45" s="726"/>
      <c r="R45" s="726"/>
      <c r="S45" s="726"/>
      <c r="T45" s="726"/>
      <c r="U45" s="726"/>
      <c r="V45" s="726"/>
      <c r="W45" s="726"/>
      <c r="X45" s="726"/>
      <c r="Y45" s="726"/>
      <c r="Z45" s="726"/>
      <c r="AA45" s="726"/>
      <c r="AB45" s="726"/>
      <c r="AC45" s="726"/>
      <c r="AD45" s="726"/>
      <c r="AE45" s="726"/>
      <c r="AF45" s="726"/>
      <c r="AG45" s="726"/>
      <c r="AH45" s="726"/>
      <c r="AI45" s="726"/>
      <c r="AJ45" s="726"/>
      <c r="AK45" s="726"/>
      <c r="AL45" s="19"/>
      <c r="AM45" s="19"/>
      <c r="AN45" s="19"/>
      <c r="AO45" s="19"/>
      <c r="AP45" s="19"/>
      <c r="AQ45" s="19"/>
      <c r="AR45" s="19"/>
      <c r="AS45" s="19"/>
      <c r="AT45" s="19"/>
      <c r="AU45" s="19"/>
      <c r="AV45" s="19"/>
      <c r="AW45" s="19"/>
      <c r="AX45" s="19"/>
      <c r="AY45" s="19"/>
      <c r="BA45" s="720" t="s">
        <v>66</v>
      </c>
      <c r="BB45" s="720"/>
      <c r="BC45" s="720"/>
      <c r="BD45" s="720"/>
      <c r="BE45" s="720" t="s">
        <v>66</v>
      </c>
      <c r="BF45" s="720"/>
      <c r="BG45" s="720"/>
      <c r="BH45" s="720"/>
    </row>
    <row r="46" spans="1:66" ht="18" customHeight="1" thickBot="1">
      <c r="A46" s="18"/>
      <c r="B46" s="794" t="s">
        <v>2198</v>
      </c>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22">
        <f>COUNTIF('別紙様式2-2（個票（４、５月））'!O13:O113,"処遇改善加算Ⅰ")+COUNTIF('別紙様式2-2（個票（４、５月））'!O13:O113,"処遇改善加算Ⅱ")</f>
        <v>0</v>
      </c>
      <c r="BB46" s="722"/>
      <c r="BC46" s="722"/>
      <c r="BD46" s="722"/>
      <c r="BE46" s="795">
        <f>COUNTIF('別紙様式2-3（個票（６月以降））'!O:O,"*処遇改善加算Ⅰ*")+COUNTIF('別紙様式2-3（個票（６月以降））'!O:O,"*処遇改善加算Ⅱ*")</f>
        <v>0</v>
      </c>
      <c r="BF46" s="795"/>
      <c r="BG46" s="795"/>
      <c r="BH46" s="795"/>
    </row>
    <row r="47" spans="1:66" ht="30.6" customHeight="1" thickBot="1">
      <c r="A47" s="18"/>
      <c r="B47" s="719" t="s">
        <v>2436</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c r="AJ47" s="72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25" t="s">
        <v>2239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8"/>
      <c r="AM50" s="18"/>
      <c r="AN50" s="18"/>
      <c r="AO50" s="18"/>
      <c r="AP50" s="18"/>
      <c r="AQ50" s="18"/>
      <c r="AR50" s="18"/>
      <c r="AS50" s="18"/>
      <c r="AT50" s="18"/>
      <c r="AU50" s="18"/>
      <c r="AV50" s="18"/>
      <c r="AW50" s="18"/>
      <c r="AX50" s="18"/>
      <c r="AY50" s="18"/>
      <c r="AZ50" s="13"/>
      <c r="BA50" s="727" t="s">
        <v>67</v>
      </c>
      <c r="BB50" s="727"/>
      <c r="BC50" s="727"/>
      <c r="BD50" s="727"/>
      <c r="BE50" s="727" t="s">
        <v>67</v>
      </c>
      <c r="BF50" s="727"/>
      <c r="BG50" s="727"/>
      <c r="BH50" s="727"/>
    </row>
    <row r="51" spans="1:60" ht="18" customHeight="1" thickBot="1">
      <c r="A51" s="18"/>
      <c r="B51" s="792" t="s">
        <v>2199</v>
      </c>
      <c r="C51" s="792"/>
      <c r="D51" s="792"/>
      <c r="E51" s="792"/>
      <c r="F51" s="792"/>
      <c r="G51" s="792"/>
      <c r="H51" s="792"/>
      <c r="I51" s="792"/>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2"/>
      <c r="AI51" s="792"/>
      <c r="AJ51" s="79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793">
        <f>COUNTIF('別紙様式2-2（個票（４、５月））'!O13:O113,"処遇改善加算Ⅰ")</f>
        <v>0</v>
      </c>
      <c r="BB51" s="793"/>
      <c r="BC51" s="793"/>
      <c r="BD51" s="793"/>
      <c r="BE51" s="793">
        <f>COUNTIF('別紙様式2-3（個票（６月以降））'!O13:O113,"*処遇改善加算Ⅰ*")</f>
        <v>0</v>
      </c>
      <c r="BF51" s="793"/>
      <c r="BG51" s="793"/>
      <c r="BH51" s="79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09" t="s">
        <v>68</v>
      </c>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96"/>
      <c r="AM53" s="19"/>
      <c r="AN53" s="157"/>
      <c r="AO53" s="19"/>
      <c r="AP53" s="19"/>
      <c r="AQ53" s="19"/>
      <c r="AR53" s="19"/>
      <c r="AS53" s="19"/>
      <c r="AT53" s="19"/>
      <c r="AU53" s="19"/>
      <c r="AV53" s="19"/>
      <c r="AW53" s="19"/>
      <c r="AX53" s="19"/>
      <c r="AY53" s="19"/>
    </row>
    <row r="54" spans="1:60" s="24" customFormat="1" ht="16.899999999999999" customHeight="1" thickBot="1">
      <c r="A54" s="57"/>
      <c r="B54" s="811" t="s">
        <v>69</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9" t="s">
        <v>2184</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723"/>
      <c r="AC55" s="723"/>
      <c r="AD55" s="723"/>
      <c r="AE55" s="723"/>
      <c r="AF55" s="723"/>
      <c r="AG55" s="723"/>
      <c r="AH55" s="723"/>
      <c r="AI55" s="723"/>
      <c r="AJ55" s="72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13" t="s">
        <v>2185</v>
      </c>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4"/>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15" t="str">
        <f>IF(H6="","",IF(OR(BA46&gt;0,BE46&gt;0),"該当",""))</f>
        <v/>
      </c>
      <c r="AJ58" s="816"/>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07" t="s">
        <v>2488</v>
      </c>
      <c r="D59" s="707"/>
      <c r="E59" s="707"/>
      <c r="F59" s="707"/>
      <c r="G59" s="707"/>
      <c r="H59" s="707"/>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7"/>
      <c r="AK59" s="7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08" t="str">
        <f>IF(OR(BA38-BA46&gt;0,BE38-BE46&gt;0),"該当","")</f>
        <v/>
      </c>
      <c r="AJ61" s="709"/>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07" t="s">
        <v>2437</v>
      </c>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19"/>
      <c r="AM62" s="19"/>
      <c r="AN62" s="19"/>
      <c r="AO62" s="19"/>
      <c r="AP62" s="19"/>
      <c r="AQ62" s="19"/>
      <c r="AR62" s="19"/>
      <c r="AS62" s="19"/>
      <c r="AT62" s="19"/>
      <c r="AU62" s="19"/>
      <c r="AV62" s="19"/>
      <c r="AW62" s="19"/>
      <c r="AX62" s="19"/>
      <c r="AY62" s="19"/>
    </row>
    <row r="63" spans="1:60" ht="9.9499999999999993"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708" t="str">
        <f>IF(BI38&gt;0,"該当","")</f>
        <v/>
      </c>
      <c r="AJ64" s="709"/>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07" t="s">
        <v>2467</v>
      </c>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796" t="s">
        <v>72</v>
      </c>
      <c r="C67" s="797"/>
      <c r="D67" s="798"/>
      <c r="E67" s="799" t="s">
        <v>73</v>
      </c>
      <c r="F67" s="800"/>
      <c r="G67" s="800"/>
      <c r="H67" s="800"/>
      <c r="I67" s="800"/>
      <c r="J67" s="800"/>
      <c r="K67" s="800"/>
      <c r="L67" s="800"/>
      <c r="M67" s="800"/>
      <c r="N67" s="800"/>
      <c r="O67" s="800"/>
      <c r="P67" s="800"/>
      <c r="Q67" s="800"/>
      <c r="R67" s="800"/>
      <c r="S67" s="800"/>
      <c r="T67" s="800"/>
      <c r="U67" s="800"/>
      <c r="V67" s="800"/>
      <c r="W67" s="800"/>
      <c r="X67" s="800"/>
      <c r="Y67" s="800"/>
      <c r="Z67" s="800"/>
      <c r="AA67" s="800"/>
      <c r="AB67" s="800"/>
      <c r="AC67" s="800"/>
      <c r="AD67" s="800"/>
      <c r="AE67" s="800"/>
      <c r="AF67" s="800"/>
      <c r="AG67" s="800"/>
      <c r="AH67" s="800"/>
      <c r="AI67" s="800"/>
      <c r="AJ67" s="800"/>
      <c r="AK67" s="801"/>
      <c r="AL67" s="19"/>
      <c r="AM67" s="18"/>
      <c r="AN67" s="533"/>
      <c r="AO67" s="533"/>
      <c r="AP67" s="533"/>
      <c r="AQ67" s="533"/>
      <c r="AR67" s="533"/>
      <c r="AS67" s="533"/>
      <c r="AT67" s="533"/>
      <c r="AU67" s="533"/>
      <c r="AV67" s="533"/>
      <c r="AW67" s="533"/>
      <c r="AX67" s="533"/>
      <c r="AY67" s="533"/>
      <c r="AZ67" s="54"/>
      <c r="BA67" s="163" t="s">
        <v>74</v>
      </c>
    </row>
    <row r="68" spans="1:53" ht="15.6" customHeight="1">
      <c r="A68" s="18"/>
      <c r="B68" s="650" t="s">
        <v>75</v>
      </c>
      <c r="C68" s="651"/>
      <c r="D68" s="651"/>
      <c r="E68" s="804"/>
      <c r="F68" s="805"/>
      <c r="G68" s="806" t="s">
        <v>2240</v>
      </c>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8"/>
      <c r="AL68" s="19"/>
      <c r="AM68" s="775" t="str">
        <f>IF(AI58="該当", "！この区分（４項目）から２つ以上の取組が選択されていません。",  "！この区分（４項目）から１つ以上の取組が選択されていません。")</f>
        <v>！この区分（４項目）から１つ以上の取組が選択されていません。</v>
      </c>
      <c r="AN68" s="776"/>
      <c r="AO68" s="776"/>
      <c r="AP68" s="776"/>
      <c r="AQ68" s="776"/>
      <c r="AR68" s="776"/>
      <c r="AS68" s="776"/>
      <c r="AT68" s="776"/>
      <c r="AU68" s="776"/>
      <c r="AV68" s="776"/>
      <c r="AW68" s="776"/>
      <c r="AX68" s="777"/>
      <c r="AY68" s="19"/>
      <c r="AZ68" s="13"/>
      <c r="BA68" s="819">
        <f>COUNTIF(E68:F71, "✓")+COUNTIF(E68:F71, "誓約")</f>
        <v>0</v>
      </c>
    </row>
    <row r="69" spans="1:53" ht="15" customHeight="1" thickBot="1">
      <c r="A69" s="18"/>
      <c r="B69" s="612"/>
      <c r="C69" s="653"/>
      <c r="D69" s="653"/>
      <c r="E69" s="820"/>
      <c r="F69" s="821"/>
      <c r="G69" s="806" t="s">
        <v>76</v>
      </c>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8"/>
      <c r="AL69" s="19"/>
      <c r="AM69" s="778"/>
      <c r="AN69" s="779"/>
      <c r="AO69" s="779"/>
      <c r="AP69" s="779"/>
      <c r="AQ69" s="779"/>
      <c r="AR69" s="779"/>
      <c r="AS69" s="779"/>
      <c r="AT69" s="779"/>
      <c r="AU69" s="779"/>
      <c r="AV69" s="779"/>
      <c r="AW69" s="779"/>
      <c r="AX69" s="780"/>
      <c r="AY69" s="158"/>
      <c r="AZ69" s="164"/>
      <c r="BA69" s="819"/>
    </row>
    <row r="70" spans="1:53" ht="24.6" customHeight="1">
      <c r="A70" s="18"/>
      <c r="B70" s="612"/>
      <c r="C70" s="653"/>
      <c r="D70" s="653"/>
      <c r="E70" s="820"/>
      <c r="F70" s="821"/>
      <c r="G70" s="806" t="s">
        <v>2241</v>
      </c>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8"/>
      <c r="AL70" s="19"/>
      <c r="AM70" s="158"/>
      <c r="AN70" s="158"/>
      <c r="AO70" s="158"/>
      <c r="AP70" s="158"/>
      <c r="AQ70" s="158"/>
      <c r="AR70" s="158"/>
      <c r="AS70" s="158"/>
      <c r="AT70" s="158"/>
      <c r="AU70" s="158"/>
      <c r="AV70" s="158"/>
      <c r="AW70" s="158"/>
      <c r="AX70" s="158"/>
      <c r="AY70" s="158"/>
      <c r="AZ70" s="164"/>
      <c r="BA70" s="819"/>
    </row>
    <row r="71" spans="1:53" ht="15" customHeight="1" thickBot="1">
      <c r="A71" s="18"/>
      <c r="B71" s="802"/>
      <c r="C71" s="803"/>
      <c r="D71" s="803"/>
      <c r="E71" s="822"/>
      <c r="F71" s="823"/>
      <c r="G71" s="806" t="s">
        <v>2242</v>
      </c>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8"/>
      <c r="AL71" s="19"/>
      <c r="AM71" s="526"/>
      <c r="AN71" s="526"/>
      <c r="AO71" s="526"/>
      <c r="AP71" s="526"/>
      <c r="AQ71" s="526"/>
      <c r="AR71" s="526"/>
      <c r="AS71" s="526"/>
      <c r="AT71" s="526"/>
      <c r="AU71" s="526"/>
      <c r="AV71" s="526"/>
      <c r="AW71" s="526"/>
      <c r="AX71" s="526"/>
      <c r="AY71" s="19"/>
      <c r="AZ71" s="13"/>
      <c r="BA71" s="819"/>
    </row>
    <row r="72" spans="1:53" ht="39.6" customHeight="1">
      <c r="A72" s="18"/>
      <c r="B72" s="650" t="s">
        <v>77</v>
      </c>
      <c r="C72" s="651"/>
      <c r="D72" s="651"/>
      <c r="E72" s="804"/>
      <c r="F72" s="805"/>
      <c r="G72" s="806" t="s">
        <v>2243</v>
      </c>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8"/>
      <c r="AL72" s="19"/>
      <c r="AM72" s="775" t="str">
        <f>IF(AI58="該当", "！この区分（４項目）から２つ以上の取組が選択されていません。",  "！この区分（４項目）から１つ以上の取組が選択されていません。")</f>
        <v>！この区分（４項目）から１つ以上の取組が選択されていません。</v>
      </c>
      <c r="AN72" s="776"/>
      <c r="AO72" s="776"/>
      <c r="AP72" s="776"/>
      <c r="AQ72" s="776"/>
      <c r="AR72" s="776"/>
      <c r="AS72" s="776"/>
      <c r="AT72" s="776"/>
      <c r="AU72" s="776"/>
      <c r="AV72" s="776"/>
      <c r="AW72" s="776"/>
      <c r="AX72" s="777"/>
      <c r="AY72" s="19"/>
      <c r="AZ72" s="13"/>
      <c r="BA72" s="819">
        <f>COUNTIF(E72:F75, "✓")+COUNTIF(E72:F75, "誓約")</f>
        <v>0</v>
      </c>
    </row>
    <row r="73" spans="1:53" ht="15" customHeight="1" thickBot="1">
      <c r="A73" s="18"/>
      <c r="B73" s="612"/>
      <c r="C73" s="653"/>
      <c r="D73" s="653"/>
      <c r="E73" s="820"/>
      <c r="F73" s="821"/>
      <c r="G73" s="806" t="s">
        <v>2244</v>
      </c>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8"/>
      <c r="AL73" s="19"/>
      <c r="AM73" s="778"/>
      <c r="AN73" s="779"/>
      <c r="AO73" s="779"/>
      <c r="AP73" s="779"/>
      <c r="AQ73" s="779"/>
      <c r="AR73" s="779"/>
      <c r="AS73" s="779"/>
      <c r="AT73" s="779"/>
      <c r="AU73" s="779"/>
      <c r="AV73" s="779"/>
      <c r="AW73" s="779"/>
      <c r="AX73" s="780"/>
      <c r="AY73" s="158"/>
      <c r="AZ73" s="164"/>
      <c r="BA73" s="819"/>
    </row>
    <row r="74" spans="1:53" ht="15" customHeight="1">
      <c r="A74" s="18"/>
      <c r="B74" s="612"/>
      <c r="C74" s="653"/>
      <c r="D74" s="653"/>
      <c r="E74" s="830"/>
      <c r="F74" s="831"/>
      <c r="G74" s="806" t="s">
        <v>78</v>
      </c>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8"/>
      <c r="AL74" s="19"/>
      <c r="AM74" s="525"/>
      <c r="AN74" s="158"/>
      <c r="AO74" s="158"/>
      <c r="AP74" s="158"/>
      <c r="AQ74" s="158"/>
      <c r="AR74" s="158"/>
      <c r="AS74" s="158"/>
      <c r="AT74" s="158"/>
      <c r="AU74" s="158"/>
      <c r="AV74" s="158"/>
      <c r="AW74" s="158"/>
      <c r="AX74" s="158"/>
      <c r="AY74" s="158"/>
      <c r="AZ74" s="164"/>
      <c r="BA74" s="819"/>
    </row>
    <row r="75" spans="1:53" ht="15" customHeight="1" thickBot="1">
      <c r="A75" s="18"/>
      <c r="B75" s="802"/>
      <c r="C75" s="803"/>
      <c r="D75" s="803"/>
      <c r="E75" s="817"/>
      <c r="F75" s="818"/>
      <c r="G75" s="806" t="s">
        <v>79</v>
      </c>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8"/>
      <c r="AL75" s="19"/>
      <c r="AM75" s="526"/>
      <c r="AN75" s="526"/>
      <c r="AO75" s="526"/>
      <c r="AP75" s="526"/>
      <c r="AQ75" s="526"/>
      <c r="AR75" s="526"/>
      <c r="AS75" s="526"/>
      <c r="AT75" s="526"/>
      <c r="AU75" s="526"/>
      <c r="AV75" s="526"/>
      <c r="AW75" s="526"/>
      <c r="AX75" s="526"/>
      <c r="AY75" s="19"/>
      <c r="AZ75" s="13"/>
      <c r="BA75" s="819"/>
    </row>
    <row r="76" spans="1:53" ht="15" customHeight="1">
      <c r="A76" s="18"/>
      <c r="B76" s="650" t="s">
        <v>80</v>
      </c>
      <c r="C76" s="651"/>
      <c r="D76" s="827"/>
      <c r="E76" s="804"/>
      <c r="F76" s="805"/>
      <c r="G76" s="806" t="s">
        <v>2245</v>
      </c>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8"/>
      <c r="AL76" s="19"/>
      <c r="AM76" s="775" t="str">
        <f>IF(AI58="該当", "！この区分（４項目）から２つ以上の取組が選択されていません。",  "！この区分（４項目）から１つ以上の取組が選択されていません。")</f>
        <v>！この区分（４項目）から１つ以上の取組が選択されていません。</v>
      </c>
      <c r="AN76" s="776"/>
      <c r="AO76" s="776"/>
      <c r="AP76" s="776"/>
      <c r="AQ76" s="776"/>
      <c r="AR76" s="776"/>
      <c r="AS76" s="776"/>
      <c r="AT76" s="776"/>
      <c r="AU76" s="776"/>
      <c r="AV76" s="776"/>
      <c r="AW76" s="776"/>
      <c r="AX76" s="777"/>
      <c r="AY76" s="19"/>
      <c r="AZ76" s="13"/>
      <c r="BA76" s="819">
        <f>COUNTIF(E76:F80, "✓")+COUNTIF(E76:F80, "誓約")</f>
        <v>0</v>
      </c>
    </row>
    <row r="77" spans="1:53" ht="28.15" customHeight="1" thickBot="1">
      <c r="A77" s="18"/>
      <c r="B77" s="612"/>
      <c r="C77" s="653"/>
      <c r="D77" s="828"/>
      <c r="E77" s="820"/>
      <c r="F77" s="821"/>
      <c r="G77" s="806" t="s">
        <v>81</v>
      </c>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8"/>
      <c r="AL77" s="19"/>
      <c r="AM77" s="778"/>
      <c r="AN77" s="779"/>
      <c r="AO77" s="779"/>
      <c r="AP77" s="779"/>
      <c r="AQ77" s="779"/>
      <c r="AR77" s="779"/>
      <c r="AS77" s="779"/>
      <c r="AT77" s="779"/>
      <c r="AU77" s="779"/>
      <c r="AV77" s="779"/>
      <c r="AW77" s="779"/>
      <c r="AX77" s="780"/>
      <c r="AY77" s="158"/>
      <c r="AZ77" s="164"/>
      <c r="BA77" s="819"/>
    </row>
    <row r="78" spans="1:53" ht="45.6" customHeight="1">
      <c r="A78" s="18"/>
      <c r="B78" s="612"/>
      <c r="C78" s="653"/>
      <c r="D78" s="828"/>
      <c r="E78" s="820"/>
      <c r="F78" s="821"/>
      <c r="G78" s="806" t="s">
        <v>2246</v>
      </c>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8"/>
      <c r="AL78" s="19"/>
      <c r="AM78" s="158"/>
      <c r="AN78" s="158"/>
      <c r="AO78" s="158"/>
      <c r="AP78" s="158"/>
      <c r="AQ78" s="158"/>
      <c r="AR78" s="158"/>
      <c r="AS78" s="158"/>
      <c r="AT78" s="158"/>
      <c r="AU78" s="158"/>
      <c r="AV78" s="158"/>
      <c r="AW78" s="158"/>
      <c r="AX78" s="158"/>
      <c r="AY78" s="158"/>
      <c r="AZ78" s="164"/>
      <c r="BA78" s="819"/>
    </row>
    <row r="79" spans="1:53" ht="27" customHeight="1" thickBot="1">
      <c r="A79" s="18"/>
      <c r="B79" s="612"/>
      <c r="C79" s="653"/>
      <c r="D79" s="828"/>
      <c r="E79" s="817"/>
      <c r="F79" s="818"/>
      <c r="G79" s="806" t="s">
        <v>2247</v>
      </c>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c r="AH79" s="807"/>
      <c r="AI79" s="807"/>
      <c r="AJ79" s="807"/>
      <c r="AK79" s="808"/>
      <c r="AL79" s="19"/>
      <c r="AM79" s="526"/>
      <c r="AN79" s="526"/>
      <c r="AO79" s="526"/>
      <c r="AP79" s="526"/>
      <c r="AQ79" s="526"/>
      <c r="AR79" s="526"/>
      <c r="AS79" s="526"/>
      <c r="AT79" s="526"/>
      <c r="AU79" s="526"/>
      <c r="AV79" s="526"/>
      <c r="AW79" s="526"/>
      <c r="AX79" s="526"/>
      <c r="AY79" s="19"/>
      <c r="AZ79" s="13"/>
      <c r="BA79" s="819"/>
    </row>
    <row r="80" spans="1:53" ht="15" customHeight="1" thickBot="1">
      <c r="A80" s="18"/>
      <c r="B80" s="802"/>
      <c r="C80" s="803"/>
      <c r="D80" s="829"/>
      <c r="E80" s="824"/>
      <c r="F80" s="825"/>
      <c r="G80" s="806" t="s">
        <v>2248</v>
      </c>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c r="AH80" s="807"/>
      <c r="AI80" s="807"/>
      <c r="AJ80" s="807"/>
      <c r="AK80" s="808"/>
      <c r="AL80" s="19"/>
      <c r="AM80" s="826" t="str">
        <f>IF(AI58="該当", "！この区分（４項目）から２つ以上の取組が選択されていません。",  "！この区分（４項目）から１つ以上の取組が選択されていません。")</f>
        <v>！この区分（４項目）から１つ以上の取組が選択されていません。</v>
      </c>
      <c r="AN80" s="776"/>
      <c r="AO80" s="776"/>
      <c r="AP80" s="776"/>
      <c r="AQ80" s="776"/>
      <c r="AR80" s="776"/>
      <c r="AS80" s="776"/>
      <c r="AT80" s="776"/>
      <c r="AU80" s="776"/>
      <c r="AV80" s="776"/>
      <c r="AW80" s="776"/>
      <c r="AX80" s="777"/>
      <c r="AY80" s="19"/>
      <c r="AZ80" s="13"/>
      <c r="BA80" s="819">
        <f>COUNTIF(E81:F84, "✓")+COUNTIF(E81:F84, "誓約")</f>
        <v>0</v>
      </c>
    </row>
    <row r="81" spans="1:53" ht="32.450000000000003" customHeight="1" thickBot="1">
      <c r="A81" s="18"/>
      <c r="B81" s="650" t="s">
        <v>82</v>
      </c>
      <c r="C81" s="651"/>
      <c r="D81" s="827"/>
      <c r="E81" s="820"/>
      <c r="F81" s="821"/>
      <c r="G81" s="806" t="s">
        <v>2249</v>
      </c>
      <c r="H81" s="807"/>
      <c r="I81" s="807"/>
      <c r="J81" s="807"/>
      <c r="K81" s="807"/>
      <c r="L81" s="807"/>
      <c r="M81" s="807"/>
      <c r="N81" s="807"/>
      <c r="O81" s="807"/>
      <c r="P81" s="807"/>
      <c r="Q81" s="807"/>
      <c r="R81" s="807"/>
      <c r="S81" s="807"/>
      <c r="T81" s="807"/>
      <c r="U81" s="807"/>
      <c r="V81" s="807"/>
      <c r="W81" s="807"/>
      <c r="X81" s="807"/>
      <c r="Y81" s="807"/>
      <c r="Z81" s="807"/>
      <c r="AA81" s="807"/>
      <c r="AB81" s="807"/>
      <c r="AC81" s="807"/>
      <c r="AD81" s="807"/>
      <c r="AE81" s="807"/>
      <c r="AF81" s="807"/>
      <c r="AG81" s="807"/>
      <c r="AH81" s="807"/>
      <c r="AI81" s="807"/>
      <c r="AJ81" s="807"/>
      <c r="AK81" s="808"/>
      <c r="AL81" s="18"/>
      <c r="AM81" s="778"/>
      <c r="AN81" s="779"/>
      <c r="AO81" s="779"/>
      <c r="AP81" s="779"/>
      <c r="AQ81" s="779"/>
      <c r="AR81" s="779"/>
      <c r="AS81" s="779"/>
      <c r="AT81" s="779"/>
      <c r="AU81" s="779"/>
      <c r="AV81" s="779"/>
      <c r="AW81" s="779"/>
      <c r="AX81" s="780"/>
      <c r="AY81" s="158"/>
      <c r="AZ81" s="164"/>
      <c r="BA81" s="819"/>
    </row>
    <row r="82" spans="1:53" ht="28.15" customHeight="1">
      <c r="A82" s="18"/>
      <c r="B82" s="612"/>
      <c r="C82" s="653"/>
      <c r="D82" s="828"/>
      <c r="E82" s="820"/>
      <c r="F82" s="821"/>
      <c r="G82" s="806" t="s">
        <v>2250</v>
      </c>
      <c r="H82" s="807"/>
      <c r="I82" s="807"/>
      <c r="J82" s="807"/>
      <c r="K82" s="807"/>
      <c r="L82" s="807"/>
      <c r="M82" s="807"/>
      <c r="N82" s="807"/>
      <c r="O82" s="807"/>
      <c r="P82" s="807"/>
      <c r="Q82" s="807"/>
      <c r="R82" s="807"/>
      <c r="S82" s="807"/>
      <c r="T82" s="807"/>
      <c r="U82" s="807"/>
      <c r="V82" s="807"/>
      <c r="W82" s="807"/>
      <c r="X82" s="807"/>
      <c r="Y82" s="807"/>
      <c r="Z82" s="807"/>
      <c r="AA82" s="807"/>
      <c r="AB82" s="807"/>
      <c r="AC82" s="807"/>
      <c r="AD82" s="807"/>
      <c r="AE82" s="807"/>
      <c r="AF82" s="807"/>
      <c r="AG82" s="807"/>
      <c r="AH82" s="807"/>
      <c r="AI82" s="807"/>
      <c r="AJ82" s="807"/>
      <c r="AK82" s="808"/>
      <c r="AL82" s="19"/>
      <c r="AM82" s="158"/>
      <c r="AN82" s="158"/>
      <c r="AO82" s="158"/>
      <c r="AP82" s="158"/>
      <c r="AQ82" s="158"/>
      <c r="AR82" s="158"/>
      <c r="AS82" s="158"/>
      <c r="AT82" s="158"/>
      <c r="AU82" s="158"/>
      <c r="AV82" s="158"/>
      <c r="AW82" s="158"/>
      <c r="AX82" s="158"/>
      <c r="AY82" s="158"/>
      <c r="AZ82" s="164"/>
      <c r="BA82" s="819"/>
    </row>
    <row r="83" spans="1:53" ht="29.25" customHeight="1">
      <c r="A83" s="18"/>
      <c r="B83" s="612"/>
      <c r="C83" s="653"/>
      <c r="D83" s="828"/>
      <c r="E83" s="817"/>
      <c r="F83" s="818"/>
      <c r="G83" s="806" t="s">
        <v>2255</v>
      </c>
      <c r="H83" s="807"/>
      <c r="I83" s="807"/>
      <c r="J83" s="807"/>
      <c r="K83" s="807"/>
      <c r="L83" s="807"/>
      <c r="M83" s="807"/>
      <c r="N83" s="807"/>
      <c r="O83" s="807"/>
      <c r="P83" s="807"/>
      <c r="Q83" s="807"/>
      <c r="R83" s="807"/>
      <c r="S83" s="807"/>
      <c r="T83" s="807"/>
      <c r="U83" s="807"/>
      <c r="V83" s="807"/>
      <c r="W83" s="807"/>
      <c r="X83" s="807"/>
      <c r="Y83" s="807"/>
      <c r="Z83" s="807"/>
      <c r="AA83" s="807"/>
      <c r="AB83" s="807"/>
      <c r="AC83" s="807"/>
      <c r="AD83" s="807"/>
      <c r="AE83" s="807"/>
      <c r="AF83" s="807"/>
      <c r="AG83" s="807"/>
      <c r="AH83" s="807"/>
      <c r="AI83" s="807"/>
      <c r="AJ83" s="807"/>
      <c r="AK83" s="808"/>
      <c r="AL83" s="19"/>
      <c r="AM83" s="158"/>
      <c r="AN83" s="158"/>
      <c r="AO83" s="158"/>
      <c r="AP83" s="158"/>
      <c r="AQ83" s="158"/>
      <c r="AR83" s="158"/>
      <c r="AS83" s="158"/>
      <c r="AT83" s="158"/>
      <c r="AU83" s="158"/>
      <c r="AV83" s="158"/>
      <c r="AW83" s="158"/>
      <c r="AX83" s="158"/>
      <c r="AY83" s="19"/>
      <c r="AZ83" s="13"/>
      <c r="BA83" s="819"/>
    </row>
    <row r="84" spans="1:53" ht="28.15" customHeight="1" thickBot="1">
      <c r="A84" s="18"/>
      <c r="B84" s="802"/>
      <c r="C84" s="803"/>
      <c r="D84" s="829"/>
      <c r="E84" s="824"/>
      <c r="F84" s="825"/>
      <c r="G84" s="806" t="s">
        <v>2251</v>
      </c>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808"/>
      <c r="AL84" s="19"/>
      <c r="AM84" s="832"/>
      <c r="AN84" s="832"/>
      <c r="AO84" s="832"/>
      <c r="AP84" s="832"/>
      <c r="AQ84" s="832"/>
      <c r="AR84" s="832"/>
      <c r="AS84" s="832"/>
      <c r="AT84" s="832"/>
      <c r="AU84" s="832"/>
      <c r="AV84" s="832"/>
      <c r="AW84" s="832"/>
      <c r="AX84" s="832"/>
      <c r="AY84" s="19"/>
      <c r="AZ84" s="13"/>
      <c r="BA84" s="833">
        <f>COUNTIF(E85:F91, "✓")+COUNTIF(E85:F91, "誓約")</f>
        <v>0</v>
      </c>
    </row>
    <row r="85" spans="1:53" ht="15" customHeight="1" thickBot="1">
      <c r="A85" s="18"/>
      <c r="B85" s="650" t="s">
        <v>83</v>
      </c>
      <c r="C85" s="651"/>
      <c r="D85" s="827"/>
      <c r="E85" s="820"/>
      <c r="F85" s="821"/>
      <c r="G85" s="806" t="s">
        <v>84</v>
      </c>
      <c r="H85" s="807"/>
      <c r="I85" s="807"/>
      <c r="J85" s="807"/>
      <c r="K85" s="807"/>
      <c r="L85" s="807"/>
      <c r="M85" s="807"/>
      <c r="N85" s="807"/>
      <c r="O85" s="807"/>
      <c r="P85" s="807"/>
      <c r="Q85" s="807"/>
      <c r="R85" s="807"/>
      <c r="S85" s="807"/>
      <c r="T85" s="807"/>
      <c r="U85" s="807"/>
      <c r="V85" s="807"/>
      <c r="W85" s="807"/>
      <c r="X85" s="807"/>
      <c r="Y85" s="807"/>
      <c r="Z85" s="807"/>
      <c r="AA85" s="807"/>
      <c r="AB85" s="807"/>
      <c r="AC85" s="807"/>
      <c r="AD85" s="807"/>
      <c r="AE85" s="807"/>
      <c r="AF85" s="807"/>
      <c r="AG85" s="807"/>
      <c r="AH85" s="807"/>
      <c r="AI85" s="807"/>
      <c r="AJ85" s="807"/>
      <c r="AK85" s="808"/>
      <c r="AL85" s="19"/>
      <c r="AM85" s="836" t="str">
        <f>IF(AND(AI58="該当", E85= ""), "！⑱の取組は必須です。",  "")</f>
        <v/>
      </c>
      <c r="AN85" s="837"/>
      <c r="AO85" s="837"/>
      <c r="AP85" s="837"/>
      <c r="AQ85" s="837"/>
      <c r="AR85" s="837"/>
      <c r="AS85" s="837"/>
      <c r="AT85" s="837"/>
      <c r="AU85" s="837"/>
      <c r="AV85" s="837"/>
      <c r="AW85" s="837"/>
      <c r="AX85" s="838"/>
      <c r="AY85" s="158"/>
      <c r="AZ85" s="164"/>
      <c r="BA85" s="834"/>
    </row>
    <row r="86" spans="1:53" ht="26.45" customHeight="1">
      <c r="A86" s="18"/>
      <c r="B86" s="612"/>
      <c r="C86" s="653"/>
      <c r="D86" s="828"/>
      <c r="E86" s="820"/>
      <c r="F86" s="821"/>
      <c r="G86" s="806" t="s">
        <v>85</v>
      </c>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807"/>
      <c r="AJ86" s="807"/>
      <c r="AK86" s="808"/>
      <c r="AL86" s="19"/>
      <c r="AM86" s="775" t="str">
        <f>IF(AI58="該当", "！この区分（８項目）から３つ以上の取組が選択されていません。",  "！この区分（４項目）から２つ以上の取組が選択されていません。")</f>
        <v>！この区分（４項目）から２つ以上の取組が選択されていません。</v>
      </c>
      <c r="AN86" s="776"/>
      <c r="AO86" s="776"/>
      <c r="AP86" s="776"/>
      <c r="AQ86" s="776"/>
      <c r="AR86" s="776"/>
      <c r="AS86" s="776"/>
      <c r="AT86" s="776"/>
      <c r="AU86" s="776"/>
      <c r="AV86" s="776"/>
      <c r="AW86" s="776"/>
      <c r="AX86" s="777"/>
      <c r="AY86" s="158"/>
      <c r="AZ86" s="164"/>
      <c r="BA86" s="834"/>
    </row>
    <row r="87" spans="1:53" ht="15" customHeight="1" thickBot="1">
      <c r="A87" s="18"/>
      <c r="B87" s="612"/>
      <c r="C87" s="653"/>
      <c r="D87" s="828"/>
      <c r="E87" s="820"/>
      <c r="F87" s="821"/>
      <c r="G87" s="806" t="s">
        <v>86</v>
      </c>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807"/>
      <c r="AJ87" s="807"/>
      <c r="AK87" s="808"/>
      <c r="AL87" s="19"/>
      <c r="AM87" s="778"/>
      <c r="AN87" s="779"/>
      <c r="AO87" s="779"/>
      <c r="AP87" s="779"/>
      <c r="AQ87" s="779"/>
      <c r="AR87" s="779"/>
      <c r="AS87" s="779"/>
      <c r="AT87" s="779"/>
      <c r="AU87" s="779"/>
      <c r="AV87" s="779"/>
      <c r="AW87" s="779"/>
      <c r="AX87" s="780"/>
      <c r="AY87" s="19"/>
      <c r="AZ87" s="13"/>
      <c r="BA87" s="834"/>
    </row>
    <row r="88" spans="1:53" ht="27.6" customHeight="1">
      <c r="A88" s="18"/>
      <c r="B88" s="612"/>
      <c r="C88" s="653"/>
      <c r="D88" s="828"/>
      <c r="E88" s="820"/>
      <c r="F88" s="821"/>
      <c r="G88" s="806" t="s">
        <v>2252</v>
      </c>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7"/>
      <c r="AH88" s="807"/>
      <c r="AI88" s="807"/>
      <c r="AJ88" s="807"/>
      <c r="AK88" s="808"/>
      <c r="AL88" s="19"/>
      <c r="AM88" s="158"/>
      <c r="AN88" s="158"/>
      <c r="AO88" s="158"/>
      <c r="AP88" s="158"/>
      <c r="AQ88" s="158"/>
      <c r="AR88" s="158"/>
      <c r="AS88" s="158"/>
      <c r="AT88" s="158"/>
      <c r="AU88" s="158"/>
      <c r="AV88" s="158"/>
      <c r="AW88" s="158"/>
      <c r="AX88" s="158"/>
      <c r="AY88" s="158"/>
      <c r="AZ88" s="164"/>
      <c r="BA88" s="834"/>
    </row>
    <row r="89" spans="1:53" ht="28.15" customHeight="1">
      <c r="A89" s="18"/>
      <c r="B89" s="612"/>
      <c r="C89" s="653"/>
      <c r="D89" s="828"/>
      <c r="E89" s="820"/>
      <c r="F89" s="821"/>
      <c r="G89" s="806" t="s">
        <v>87</v>
      </c>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8"/>
      <c r="AL89" s="19"/>
      <c r="AM89" s="158"/>
      <c r="AN89" s="158"/>
      <c r="AO89" s="158"/>
      <c r="AP89" s="158"/>
      <c r="AQ89" s="158"/>
      <c r="AR89" s="158"/>
      <c r="AS89" s="158"/>
      <c r="AT89" s="158"/>
      <c r="AU89" s="158"/>
      <c r="AV89" s="158"/>
      <c r="AW89" s="158"/>
      <c r="AX89" s="158"/>
      <c r="AY89" s="158"/>
      <c r="AZ89" s="164"/>
      <c r="BA89" s="834"/>
    </row>
    <row r="90" spans="1:53" ht="46.9" customHeight="1">
      <c r="A90" s="18"/>
      <c r="B90" s="612"/>
      <c r="C90" s="653"/>
      <c r="D90" s="828"/>
      <c r="E90" s="820"/>
      <c r="F90" s="821"/>
      <c r="G90" s="806" t="s">
        <v>2256</v>
      </c>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8"/>
      <c r="AL90" s="19"/>
      <c r="AM90" s="158"/>
      <c r="AN90" s="158"/>
      <c r="AO90" s="158"/>
      <c r="AP90" s="158"/>
      <c r="AQ90" s="158"/>
      <c r="AR90" s="158"/>
      <c r="AS90" s="158"/>
      <c r="AT90" s="158"/>
      <c r="AU90" s="158"/>
      <c r="AV90" s="158"/>
      <c r="AW90" s="158"/>
      <c r="AX90" s="158"/>
      <c r="AY90" s="19"/>
      <c r="AZ90" s="13"/>
      <c r="BA90" s="834"/>
    </row>
    <row r="91" spans="1:53" ht="42.6" customHeight="1">
      <c r="A91" s="18"/>
      <c r="B91" s="612"/>
      <c r="C91" s="653"/>
      <c r="D91" s="828"/>
      <c r="E91" s="820"/>
      <c r="F91" s="821"/>
      <c r="G91" s="806" t="s">
        <v>88</v>
      </c>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8"/>
      <c r="AL91" s="19"/>
      <c r="AM91" s="158"/>
      <c r="AN91" s="158"/>
      <c r="AO91" s="158"/>
      <c r="AP91" s="158"/>
      <c r="AQ91" s="158"/>
      <c r="AR91" s="158"/>
      <c r="AS91" s="158"/>
      <c r="AT91" s="158"/>
      <c r="AU91" s="158"/>
      <c r="AV91" s="158"/>
      <c r="AW91" s="158"/>
      <c r="AX91" s="158"/>
      <c r="AY91" s="19"/>
      <c r="AZ91" s="13"/>
      <c r="BA91" s="835"/>
    </row>
    <row r="92" spans="1:53" ht="28.15" customHeight="1" thickBot="1">
      <c r="A92" s="18"/>
      <c r="B92" s="802"/>
      <c r="C92" s="803"/>
      <c r="D92" s="829"/>
      <c r="E92" s="824"/>
      <c r="F92" s="825"/>
      <c r="G92" s="840" t="s">
        <v>89</v>
      </c>
      <c r="H92" s="841"/>
      <c r="I92" s="841"/>
      <c r="J92" s="841"/>
      <c r="K92" s="841"/>
      <c r="L92" s="841"/>
      <c r="M92" s="841"/>
      <c r="N92" s="841"/>
      <c r="O92" s="841"/>
      <c r="P92" s="841"/>
      <c r="Q92" s="841"/>
      <c r="R92" s="841"/>
      <c r="S92" s="841"/>
      <c r="T92" s="841"/>
      <c r="U92" s="841"/>
      <c r="V92" s="841"/>
      <c r="W92" s="841"/>
      <c r="X92" s="841"/>
      <c r="Y92" s="841"/>
      <c r="Z92" s="841"/>
      <c r="AA92" s="841"/>
      <c r="AB92" s="841"/>
      <c r="AC92" s="841"/>
      <c r="AD92" s="841"/>
      <c r="AE92" s="841"/>
      <c r="AF92" s="841"/>
      <c r="AG92" s="841"/>
      <c r="AH92" s="841"/>
      <c r="AI92" s="841"/>
      <c r="AJ92" s="841"/>
      <c r="AK92" s="842"/>
      <c r="AL92" s="19"/>
      <c r="AM92" s="158"/>
      <c r="AN92" s="158"/>
      <c r="AO92" s="158"/>
      <c r="AP92" s="158"/>
      <c r="AQ92" s="158"/>
      <c r="AR92" s="158"/>
      <c r="AS92" s="158"/>
      <c r="AT92" s="158"/>
      <c r="AU92" s="158"/>
      <c r="AV92" s="158"/>
      <c r="AW92" s="158"/>
      <c r="AX92" s="158"/>
      <c r="AY92" s="19"/>
      <c r="AZ92" s="13"/>
      <c r="BA92" s="532"/>
    </row>
    <row r="93" spans="1:53" ht="24" customHeight="1">
      <c r="A93" s="18"/>
      <c r="B93" s="650" t="s">
        <v>90</v>
      </c>
      <c r="C93" s="651"/>
      <c r="D93" s="827"/>
      <c r="E93" s="804"/>
      <c r="F93" s="805"/>
      <c r="G93" s="806" t="s">
        <v>2257</v>
      </c>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165"/>
      <c r="AM93" s="775" t="str">
        <f>IF(AI58="該当", "！この区分（４項目）から２つ以上の取組が選択されていません。",  "！この区分（４項目）から１つ以上の取組が選択されていません。")</f>
        <v>！この区分（４項目）から１つ以上の取組が選択されていません。</v>
      </c>
      <c r="AN93" s="776"/>
      <c r="AO93" s="776"/>
      <c r="AP93" s="776"/>
      <c r="AQ93" s="776"/>
      <c r="AR93" s="776"/>
      <c r="AS93" s="776"/>
      <c r="AT93" s="776"/>
      <c r="AU93" s="776"/>
      <c r="AV93" s="776"/>
      <c r="AW93" s="776"/>
      <c r="AX93" s="777"/>
      <c r="AY93" s="19"/>
      <c r="AZ93" s="13"/>
      <c r="BA93" s="819">
        <f>COUNTIF(E93:F96, "✓")+COUNTIF(E93:F96, "誓約")</f>
        <v>0</v>
      </c>
    </row>
    <row r="94" spans="1:53" ht="27.75" customHeight="1" thickBot="1">
      <c r="A94" s="18"/>
      <c r="B94" s="612"/>
      <c r="C94" s="653"/>
      <c r="D94" s="828"/>
      <c r="E94" s="820"/>
      <c r="F94" s="821"/>
      <c r="G94" s="806" t="s">
        <v>2258</v>
      </c>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19"/>
      <c r="AM94" s="778"/>
      <c r="AN94" s="779"/>
      <c r="AO94" s="779"/>
      <c r="AP94" s="779"/>
      <c r="AQ94" s="779"/>
      <c r="AR94" s="779"/>
      <c r="AS94" s="779"/>
      <c r="AT94" s="779"/>
      <c r="AU94" s="779"/>
      <c r="AV94" s="779"/>
      <c r="AW94" s="779"/>
      <c r="AX94" s="780"/>
      <c r="AY94" s="158"/>
      <c r="AZ94" s="164"/>
      <c r="BA94" s="819"/>
    </row>
    <row r="95" spans="1:53" ht="15" customHeight="1">
      <c r="A95" s="18"/>
      <c r="B95" s="612"/>
      <c r="C95" s="653"/>
      <c r="D95" s="828"/>
      <c r="E95" s="820"/>
      <c r="F95" s="821"/>
      <c r="G95" s="806" t="s">
        <v>2253</v>
      </c>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19"/>
      <c r="AM95" s="533"/>
      <c r="AN95" s="533"/>
      <c r="AO95" s="533"/>
      <c r="AP95" s="533"/>
      <c r="AQ95" s="533"/>
      <c r="AR95" s="533"/>
      <c r="AS95" s="533"/>
      <c r="AT95" s="533"/>
      <c r="AU95" s="533"/>
      <c r="AV95" s="533"/>
      <c r="AW95" s="533"/>
      <c r="AX95" s="533"/>
      <c r="AY95" s="158"/>
      <c r="AZ95" s="164"/>
      <c r="BA95" s="819"/>
    </row>
    <row r="96" spans="1:53" ht="15" customHeight="1" thickBot="1">
      <c r="A96" s="18"/>
      <c r="B96" s="802"/>
      <c r="C96" s="803"/>
      <c r="D96" s="829"/>
      <c r="E96" s="824"/>
      <c r="F96" s="825"/>
      <c r="G96" s="808" t="s">
        <v>2254</v>
      </c>
      <c r="H96" s="839"/>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18"/>
      <c r="AM96" s="533"/>
      <c r="AN96" s="533"/>
      <c r="AO96" s="533"/>
      <c r="AP96" s="533"/>
      <c r="AQ96" s="533"/>
      <c r="AR96" s="533"/>
      <c r="AS96" s="533"/>
      <c r="AT96" s="533"/>
      <c r="AU96" s="533"/>
      <c r="AV96" s="533"/>
      <c r="AW96" s="533"/>
      <c r="AX96" s="533"/>
      <c r="AY96" s="18"/>
      <c r="BA96" s="819"/>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24" t="s">
        <v>2188</v>
      </c>
      <c r="D99" s="724"/>
      <c r="E99" s="724"/>
      <c r="F99" s="724"/>
      <c r="G99" s="724"/>
      <c r="H99" s="724"/>
      <c r="I99" s="724"/>
      <c r="J99" s="724"/>
      <c r="K99" s="724"/>
      <c r="L99" s="724"/>
      <c r="M99" s="724"/>
      <c r="N99" s="724"/>
      <c r="O99" s="724"/>
      <c r="P99" s="724"/>
      <c r="Q99" s="724"/>
      <c r="R99" s="724"/>
      <c r="S99" s="724"/>
      <c r="T99" s="724"/>
      <c r="U99" s="724"/>
      <c r="V99" s="724"/>
      <c r="W99" s="724"/>
      <c r="X99" s="724"/>
      <c r="Y99" s="724"/>
      <c r="Z99" s="724"/>
      <c r="AA99" s="724"/>
      <c r="AB99" s="724"/>
      <c r="AC99" s="724"/>
      <c r="AD99" s="724"/>
      <c r="AE99" s="724"/>
      <c r="AF99" s="724"/>
      <c r="AG99" s="724"/>
      <c r="AH99" s="724"/>
      <c r="AI99" s="724"/>
      <c r="AJ99" s="856"/>
      <c r="AK99" s="523" t="str">
        <f>IF($AI58="該当",IF(OR($F100="✓",$F101="✓"),"○","×"),"")</f>
        <v/>
      </c>
      <c r="AL99" s="18"/>
      <c r="AY99" s="167"/>
    </row>
    <row r="100" spans="1:56" s="167" customFormat="1" ht="30.6" customHeight="1">
      <c r="A100" s="165"/>
      <c r="B100" s="857" t="s">
        <v>93</v>
      </c>
      <c r="C100" s="858"/>
      <c r="D100" s="858"/>
      <c r="E100" s="859" t="b">
        <v>0</v>
      </c>
      <c r="F100" s="605"/>
      <c r="G100" s="863" t="s">
        <v>2259</v>
      </c>
      <c r="H100" s="863"/>
      <c r="I100" s="863"/>
      <c r="J100" s="863"/>
      <c r="K100" s="863"/>
      <c r="L100" s="863"/>
      <c r="M100" s="863"/>
      <c r="N100" s="863"/>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864"/>
      <c r="AL100" s="19"/>
      <c r="AM100" s="865" t="s">
        <v>92</v>
      </c>
      <c r="AN100" s="866"/>
      <c r="AO100" s="866"/>
      <c r="AP100" s="866"/>
      <c r="AQ100" s="866"/>
      <c r="AR100" s="866"/>
      <c r="AS100" s="866"/>
      <c r="AT100" s="866"/>
      <c r="AU100" s="866"/>
      <c r="AV100" s="866"/>
      <c r="AW100" s="866"/>
      <c r="AX100" s="867"/>
    </row>
    <row r="101" spans="1:56" s="167" customFormat="1" ht="22.9" customHeight="1" thickBot="1">
      <c r="A101" s="165"/>
      <c r="B101" s="860"/>
      <c r="C101" s="861"/>
      <c r="D101" s="861"/>
      <c r="E101" s="862" t="b">
        <v>0</v>
      </c>
      <c r="F101" s="606"/>
      <c r="G101" s="871" t="s">
        <v>94</v>
      </c>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871"/>
      <c r="AJ101" s="871"/>
      <c r="AK101" s="872"/>
      <c r="AL101" s="18"/>
      <c r="AM101" s="868"/>
      <c r="AN101" s="869"/>
      <c r="AO101" s="869"/>
      <c r="AP101" s="869"/>
      <c r="AQ101" s="869"/>
      <c r="AR101" s="869"/>
      <c r="AS101" s="869"/>
      <c r="AT101" s="869"/>
      <c r="AU101" s="869"/>
      <c r="AV101" s="869"/>
      <c r="AW101" s="869"/>
      <c r="AX101" s="87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73"/>
      <c r="AN103" s="873"/>
      <c r="AO103" s="873"/>
      <c r="AP103" s="873"/>
      <c r="AQ103" s="873"/>
      <c r="AR103" s="873"/>
      <c r="AS103" s="873"/>
      <c r="AT103" s="873"/>
      <c r="AU103" s="873"/>
      <c r="AV103" s="873"/>
      <c r="AW103" s="873"/>
      <c r="AX103" s="873"/>
      <c r="AY103" s="873"/>
      <c r="BA103" s="843" t="s">
        <v>60</v>
      </c>
      <c r="BB103" s="843"/>
      <c r="BC103" s="843"/>
      <c r="BD103" s="843"/>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73"/>
      <c r="AN104" s="873"/>
      <c r="AO104" s="873"/>
      <c r="AP104" s="873"/>
      <c r="AQ104" s="873"/>
      <c r="AR104" s="873"/>
      <c r="AS104" s="873"/>
      <c r="AT104" s="873"/>
      <c r="AU104" s="873"/>
      <c r="AV104" s="873"/>
      <c r="AW104" s="873"/>
      <c r="AX104" s="873"/>
      <c r="AY104" s="873"/>
    </row>
    <row r="105" spans="1:56" ht="229.5" customHeight="1" thickBot="1">
      <c r="A105" s="81"/>
      <c r="B105" s="844" t="s">
        <v>2489</v>
      </c>
      <c r="C105" s="845"/>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845"/>
      <c r="AH105" s="845"/>
      <c r="AI105" s="845"/>
      <c r="AJ105" s="845"/>
      <c r="AK105" s="528"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2"/>
      <c r="B108" s="520" t="s">
        <v>2442</v>
      </c>
      <c r="C108" s="904" t="s">
        <v>2443</v>
      </c>
      <c r="D108" s="905"/>
      <c r="E108" s="905"/>
      <c r="F108" s="905"/>
      <c r="G108" s="905"/>
      <c r="H108" s="905"/>
      <c r="I108" s="905"/>
      <c r="J108" s="905"/>
      <c r="K108" s="905"/>
      <c r="L108" s="905"/>
      <c r="M108" s="905"/>
      <c r="N108" s="905"/>
      <c r="O108" s="905"/>
      <c r="P108" s="905"/>
      <c r="Q108" s="905"/>
      <c r="R108" s="905"/>
      <c r="S108" s="905"/>
      <c r="T108" s="905"/>
      <c r="U108" s="905"/>
      <c r="V108" s="723"/>
      <c r="W108" s="712">
        <f>IFERROR('別紙様式2-3（個票（６月以降））'!BO10,"")</f>
        <v>0</v>
      </c>
      <c r="X108" s="713"/>
      <c r="Y108" s="713"/>
      <c r="Z108" s="713"/>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2"/>
      <c r="B109" s="520" t="s">
        <v>49</v>
      </c>
      <c r="C109" s="710" t="s">
        <v>2471</v>
      </c>
      <c r="D109" s="710"/>
      <c r="E109" s="710"/>
      <c r="F109" s="710"/>
      <c r="G109" s="710"/>
      <c r="H109" s="710"/>
      <c r="I109" s="710"/>
      <c r="J109" s="710"/>
      <c r="K109" s="710"/>
      <c r="L109" s="710"/>
      <c r="M109" s="710"/>
      <c r="N109" s="710"/>
      <c r="O109" s="710"/>
      <c r="P109" s="710"/>
      <c r="Q109" s="710"/>
      <c r="R109" s="710"/>
      <c r="S109" s="710"/>
      <c r="T109" s="710"/>
      <c r="U109" s="710"/>
      <c r="V109" s="711"/>
      <c r="W109" s="712">
        <f>IFERROR('別紙様式2-2（個票（４、５月））'!BJ10+'別紙様式2-3（個票（６月以降））'!BV10,"")</f>
        <v>0</v>
      </c>
      <c r="X109" s="713"/>
      <c r="Y109" s="713"/>
      <c r="Z109" s="714"/>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2"/>
      <c r="B110" s="520" t="s">
        <v>2483</v>
      </c>
      <c r="C110" s="710" t="s">
        <v>2486</v>
      </c>
      <c r="D110" s="710"/>
      <c r="E110" s="710"/>
      <c r="F110" s="710"/>
      <c r="G110" s="710"/>
      <c r="H110" s="710"/>
      <c r="I110" s="710"/>
      <c r="J110" s="710"/>
      <c r="K110" s="710"/>
      <c r="L110" s="710"/>
      <c r="M110" s="710"/>
      <c r="N110" s="710"/>
      <c r="O110" s="710"/>
      <c r="P110" s="710"/>
      <c r="Q110" s="710"/>
      <c r="R110" s="710"/>
      <c r="S110" s="710"/>
      <c r="T110" s="710"/>
      <c r="U110" s="710"/>
      <c r="V110" s="711"/>
      <c r="W110" s="712">
        <f>IFERROR(W108+W109,"")</f>
        <v>0</v>
      </c>
      <c r="X110" s="713"/>
      <c r="Y110" s="713"/>
      <c r="Z110" s="714"/>
      <c r="AA110" s="563"/>
      <c r="AB110" s="78" t="s">
        <v>50</v>
      </c>
      <c r="AC110" s="71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2"/>
      <c r="B111" s="520" t="s">
        <v>2485</v>
      </c>
      <c r="C111" s="765" t="s">
        <v>2484</v>
      </c>
      <c r="D111" s="903"/>
      <c r="E111" s="903"/>
      <c r="F111" s="903"/>
      <c r="G111" s="903"/>
      <c r="H111" s="903"/>
      <c r="I111" s="903"/>
      <c r="J111" s="903"/>
      <c r="K111" s="903"/>
      <c r="L111" s="903"/>
      <c r="M111" s="903"/>
      <c r="N111" s="903"/>
      <c r="O111" s="903"/>
      <c r="P111" s="903"/>
      <c r="Q111" s="903"/>
      <c r="R111" s="903"/>
      <c r="S111" s="903"/>
      <c r="T111" s="903"/>
      <c r="U111" s="903"/>
      <c r="V111" s="719"/>
      <c r="W111" s="874">
        <f>T32</f>
        <v>0</v>
      </c>
      <c r="X111" s="874"/>
      <c r="Y111" s="874"/>
      <c r="Z111" s="874"/>
      <c r="AA111" s="563" t="s">
        <v>48</v>
      </c>
      <c r="AB111" s="78" t="s">
        <v>50</v>
      </c>
      <c r="AC111" s="71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846" t="s">
        <v>98</v>
      </c>
      <c r="AF115" s="847"/>
      <c r="AG115" s="847"/>
      <c r="AH115" s="847"/>
      <c r="AI115" s="847"/>
      <c r="AJ115" s="848"/>
      <c r="AK115" s="528" t="str">
        <f>IF(H6="", "", IF(AND(BA116=TRUE,OR(BA117=TRUE),BA118=TRUE,BA119=TRUE, BA121=TRUE, BA120=TRUE,BA122=TRUE),"○","×"))</f>
        <v/>
      </c>
      <c r="AL115" s="18"/>
      <c r="AM115" s="849" t="s">
        <v>99</v>
      </c>
      <c r="AN115" s="850"/>
      <c r="AO115" s="850"/>
      <c r="AP115" s="850"/>
      <c r="AQ115" s="850"/>
      <c r="AR115" s="850"/>
      <c r="AS115" s="850"/>
      <c r="AT115" s="850"/>
      <c r="AU115" s="850"/>
      <c r="AV115" s="850"/>
      <c r="AW115" s="850"/>
      <c r="AX115" s="850"/>
      <c r="AY115" s="851"/>
      <c r="BA115" s="174"/>
    </row>
    <row r="116" spans="1:54" s="13" customFormat="1" ht="48.75" customHeight="1">
      <c r="A116" s="151"/>
      <c r="B116" s="175"/>
      <c r="C116" s="852" t="s">
        <v>2207</v>
      </c>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65"/>
      <c r="AE116" s="853" t="s">
        <v>100</v>
      </c>
      <c r="AF116" s="854"/>
      <c r="AG116" s="854"/>
      <c r="AH116" s="854"/>
      <c r="AI116" s="854"/>
      <c r="AJ116" s="854"/>
      <c r="AK116" s="855"/>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15" customHeight="1">
      <c r="A117" s="19"/>
      <c r="B117" s="178"/>
      <c r="C117" s="852" t="s">
        <v>2261</v>
      </c>
      <c r="D117" s="710"/>
      <c r="E117" s="710"/>
      <c r="F117" s="710"/>
      <c r="G117" s="710"/>
      <c r="H117" s="710"/>
      <c r="I117" s="710"/>
      <c r="J117" s="710"/>
      <c r="K117" s="710"/>
      <c r="L117" s="710"/>
      <c r="M117" s="710"/>
      <c r="N117" s="710"/>
      <c r="O117" s="710"/>
      <c r="P117" s="710"/>
      <c r="Q117" s="710"/>
      <c r="R117" s="710"/>
      <c r="S117" s="710"/>
      <c r="T117" s="710"/>
      <c r="U117" s="710"/>
      <c r="V117" s="710"/>
      <c r="W117" s="710"/>
      <c r="X117" s="710"/>
      <c r="Y117" s="710"/>
      <c r="Z117" s="710"/>
      <c r="AA117" s="710"/>
      <c r="AB117" s="710"/>
      <c r="AC117" s="710"/>
      <c r="AD117" s="765"/>
      <c r="AE117" s="853" t="s">
        <v>100</v>
      </c>
      <c r="AF117" s="854"/>
      <c r="AG117" s="854"/>
      <c r="AH117" s="854"/>
      <c r="AI117" s="854"/>
      <c r="AJ117" s="854"/>
      <c r="AK117" s="854"/>
      <c r="AL117" s="18"/>
      <c r="AM117" s="19"/>
      <c r="AN117" s="533"/>
      <c r="AO117" s="533"/>
      <c r="AP117" s="533"/>
      <c r="AQ117" s="533"/>
      <c r="AR117" s="533"/>
      <c r="AS117" s="533"/>
      <c r="AT117" s="533"/>
      <c r="AU117" s="533"/>
      <c r="AV117" s="533"/>
      <c r="AW117" s="19"/>
      <c r="AX117" s="19"/>
      <c r="AY117" s="19"/>
      <c r="BA117" s="152" t="b">
        <v>0</v>
      </c>
    </row>
    <row r="118" spans="1:54" s="13" customFormat="1" ht="36.6" customHeight="1">
      <c r="A118" s="19"/>
      <c r="B118" s="178"/>
      <c r="C118" s="875" t="s">
        <v>2190</v>
      </c>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6"/>
      <c r="AA118" s="876"/>
      <c r="AB118" s="876"/>
      <c r="AC118" s="876"/>
      <c r="AD118" s="877"/>
      <c r="AE118" s="853" t="s">
        <v>101</v>
      </c>
      <c r="AF118" s="854"/>
      <c r="AG118" s="854"/>
      <c r="AH118" s="854"/>
      <c r="AI118" s="854"/>
      <c r="AJ118" s="854"/>
      <c r="AK118" s="854"/>
      <c r="AL118" s="18"/>
      <c r="AM118" s="19"/>
      <c r="AN118" s="19"/>
      <c r="AO118" s="19"/>
      <c r="AP118" s="533"/>
      <c r="AQ118" s="19"/>
      <c r="AR118" s="19"/>
      <c r="AS118" s="19"/>
      <c r="AT118" s="19"/>
      <c r="AU118" s="19"/>
      <c r="AV118" s="19"/>
      <c r="AW118" s="19"/>
      <c r="AX118" s="19"/>
      <c r="AY118" s="19"/>
      <c r="BA118" s="152" t="b">
        <v>0</v>
      </c>
    </row>
    <row r="119" spans="1:54" s="13" customFormat="1" ht="28.9" customHeight="1">
      <c r="A119" s="19"/>
      <c r="B119" s="178"/>
      <c r="C119" s="875" t="s">
        <v>102</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6"/>
      <c r="AB119" s="876"/>
      <c r="AC119" s="876"/>
      <c r="AD119" s="877"/>
      <c r="AE119" s="883" t="s">
        <v>103</v>
      </c>
      <c r="AF119" s="884"/>
      <c r="AG119" s="884"/>
      <c r="AH119" s="884"/>
      <c r="AI119" s="884"/>
      <c r="AJ119" s="884"/>
      <c r="AK119" s="884"/>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75" t="s">
        <v>104</v>
      </c>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6"/>
      <c r="AB120" s="876"/>
      <c r="AC120" s="876"/>
      <c r="AD120" s="877"/>
      <c r="AE120" s="853" t="s">
        <v>105</v>
      </c>
      <c r="AF120" s="854"/>
      <c r="AG120" s="854"/>
      <c r="AH120" s="854"/>
      <c r="AI120" s="854"/>
      <c r="AJ120" s="854"/>
      <c r="AK120" s="85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78" t="s">
        <v>106</v>
      </c>
      <c r="D121" s="879"/>
      <c r="E121" s="879"/>
      <c r="F121" s="879"/>
      <c r="G121" s="879"/>
      <c r="H121" s="879"/>
      <c r="I121" s="879"/>
      <c r="J121" s="879"/>
      <c r="K121" s="879"/>
      <c r="L121" s="879"/>
      <c r="M121" s="879"/>
      <c r="N121" s="879"/>
      <c r="O121" s="879"/>
      <c r="P121" s="879"/>
      <c r="Q121" s="879"/>
      <c r="R121" s="879"/>
      <c r="S121" s="879"/>
      <c r="T121" s="879"/>
      <c r="U121" s="879"/>
      <c r="V121" s="879"/>
      <c r="W121" s="879"/>
      <c r="X121" s="879"/>
      <c r="Y121" s="879"/>
      <c r="Z121" s="879"/>
      <c r="AA121" s="879"/>
      <c r="AB121" s="879"/>
      <c r="AC121" s="879"/>
      <c r="AD121" s="880"/>
      <c r="AE121" s="881" t="s">
        <v>107</v>
      </c>
      <c r="AF121" s="882"/>
      <c r="AG121" s="882"/>
      <c r="AH121" s="882"/>
      <c r="AI121" s="882"/>
      <c r="AJ121" s="882"/>
      <c r="AK121" s="882"/>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75" t="s">
        <v>108</v>
      </c>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6"/>
      <c r="AB122" s="876"/>
      <c r="AC122" s="876"/>
      <c r="AD122" s="877"/>
      <c r="AE122" s="883" t="s">
        <v>103</v>
      </c>
      <c r="AF122" s="884"/>
      <c r="AG122" s="884"/>
      <c r="AH122" s="884"/>
      <c r="AI122" s="884"/>
      <c r="AJ122" s="884"/>
      <c r="AK122" s="884"/>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91" t="s">
        <v>2432</v>
      </c>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92" t="s">
        <v>111</v>
      </c>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c r="AI129" s="892"/>
      <c r="AJ129" s="892"/>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93"/>
      <c r="F131" s="894"/>
      <c r="G131" s="187" t="s">
        <v>113</v>
      </c>
      <c r="H131" s="893"/>
      <c r="I131" s="894"/>
      <c r="J131" s="187" t="s">
        <v>114</v>
      </c>
      <c r="K131" s="893"/>
      <c r="L131" s="894"/>
      <c r="M131" s="187" t="s">
        <v>115</v>
      </c>
      <c r="N131" s="15"/>
      <c r="O131" s="895" t="s">
        <v>40</v>
      </c>
      <c r="P131" s="895"/>
      <c r="Q131" s="895"/>
      <c r="R131" s="896" t="str">
        <f>IF(H6="","",H6)</f>
        <v/>
      </c>
      <c r="S131" s="896"/>
      <c r="T131" s="896"/>
      <c r="U131" s="896"/>
      <c r="V131" s="896"/>
      <c r="W131" s="896"/>
      <c r="X131" s="896"/>
      <c r="Y131" s="896"/>
      <c r="Z131" s="896"/>
      <c r="AA131" s="896"/>
      <c r="AB131" s="896"/>
      <c r="AC131" s="896"/>
      <c r="AD131" s="896"/>
      <c r="AE131" s="896"/>
      <c r="AF131" s="896"/>
      <c r="AG131" s="896"/>
      <c r="AH131" s="896"/>
      <c r="AI131" s="896"/>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29" t="s">
        <v>116</v>
      </c>
      <c r="O132" s="929"/>
      <c r="P132" s="929"/>
      <c r="Q132" s="929"/>
      <c r="R132" s="885" t="s">
        <v>17</v>
      </c>
      <c r="S132" s="885"/>
      <c r="T132" s="886" t="str">
        <f>IF(基本情報入力シート!L20="", "", 基本情報入力シート!L20)</f>
        <v/>
      </c>
      <c r="U132" s="886"/>
      <c r="V132" s="886"/>
      <c r="W132" s="886"/>
      <c r="X132" s="886"/>
      <c r="Y132" s="887" t="s">
        <v>18</v>
      </c>
      <c r="Z132" s="887"/>
      <c r="AA132" s="886" t="str">
        <f>IF(基本情報入力シート!L21="", "", 基本情報入力シート!L21)</f>
        <v/>
      </c>
      <c r="AB132" s="886"/>
      <c r="AC132" s="886"/>
      <c r="AD132" s="886"/>
      <c r="AE132" s="886"/>
      <c r="AF132" s="886"/>
      <c r="AG132" s="886"/>
      <c r="AH132" s="886"/>
      <c r="AI132" s="886"/>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88" t="s">
        <v>121</v>
      </c>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89"/>
      <c r="AK139" s="890"/>
      <c r="AL139" s="18"/>
    </row>
    <row r="140" spans="1:53">
      <c r="A140" s="18"/>
      <c r="B140" s="923" t="s">
        <v>2189</v>
      </c>
      <c r="C140" s="924"/>
      <c r="D140" s="924"/>
      <c r="E140" s="924"/>
      <c r="F140" s="924"/>
      <c r="G140" s="924"/>
      <c r="H140" s="924"/>
      <c r="I140" s="924"/>
      <c r="J140" s="924"/>
      <c r="K140" s="924"/>
      <c r="L140" s="924"/>
      <c r="M140" s="924"/>
      <c r="N140" s="924"/>
      <c r="O140" s="924"/>
      <c r="P140" s="924"/>
      <c r="Q140" s="924"/>
      <c r="R140" s="924"/>
      <c r="S140" s="924"/>
      <c r="T140" s="924"/>
      <c r="U140" s="924"/>
      <c r="V140" s="924"/>
      <c r="W140" s="924"/>
      <c r="X140" s="924"/>
      <c r="Y140" s="924"/>
      <c r="Z140" s="924"/>
      <c r="AA140" s="924"/>
      <c r="AB140" s="924"/>
      <c r="AC140" s="924"/>
      <c r="AD140" s="924"/>
      <c r="AE140" s="924"/>
      <c r="AF140" s="924"/>
      <c r="AG140" s="924"/>
      <c r="AH140" s="924"/>
      <c r="AI140" s="924"/>
      <c r="AJ140" s="92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88" t="s">
        <v>2262</v>
      </c>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89"/>
      <c r="AK142" s="890"/>
      <c r="AL142" s="18"/>
    </row>
    <row r="143" spans="1:53" s="167" customFormat="1" ht="15" customHeight="1">
      <c r="A143" s="165"/>
      <c r="B143" s="205" t="s">
        <v>122</v>
      </c>
      <c r="C143" s="926" t="s">
        <v>123</v>
      </c>
      <c r="D143" s="927"/>
      <c r="E143" s="927"/>
      <c r="F143" s="927"/>
      <c r="G143" s="927"/>
      <c r="H143" s="927"/>
      <c r="I143" s="928"/>
      <c r="J143" s="915" t="s">
        <v>124</v>
      </c>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6"/>
      <c r="AK143" s="204" t="str">
        <f>IF(H6="", "",IF(AND(AK30="○", AB31="○"), "○", "×"))</f>
        <v/>
      </c>
      <c r="AL143" s="18"/>
    </row>
    <row r="144" spans="1:53" s="167" customFormat="1" ht="25.9" customHeight="1">
      <c r="A144" s="165"/>
      <c r="B144" s="205" t="s">
        <v>125</v>
      </c>
      <c r="C144" s="920" t="s">
        <v>126</v>
      </c>
      <c r="D144" s="921"/>
      <c r="E144" s="921"/>
      <c r="F144" s="921"/>
      <c r="G144" s="921"/>
      <c r="H144" s="921"/>
      <c r="I144" s="922"/>
      <c r="J144" s="913" t="s">
        <v>127</v>
      </c>
      <c r="K144" s="913"/>
      <c r="L144" s="913"/>
      <c r="M144" s="913"/>
      <c r="N144" s="913"/>
      <c r="O144" s="913"/>
      <c r="P144" s="913"/>
      <c r="Q144" s="913"/>
      <c r="R144" s="913"/>
      <c r="S144" s="913"/>
      <c r="T144" s="913"/>
      <c r="U144" s="913"/>
      <c r="V144" s="913"/>
      <c r="W144" s="913"/>
      <c r="X144" s="913"/>
      <c r="Y144" s="913"/>
      <c r="Z144" s="913"/>
      <c r="AA144" s="913"/>
      <c r="AB144" s="913"/>
      <c r="AC144" s="913"/>
      <c r="AD144" s="913"/>
      <c r="AE144" s="913"/>
      <c r="AF144" s="913"/>
      <c r="AG144" s="913"/>
      <c r="AH144" s="913"/>
      <c r="AI144" s="913"/>
      <c r="AJ144" s="914"/>
      <c r="AK144" s="204" t="str">
        <f>IF(H6="","",IF(OR(AK38="○",AND(AK38="×",AK39="✓")),"○","×"))</f>
        <v/>
      </c>
      <c r="AL144" s="206"/>
    </row>
    <row r="145" spans="1:38" s="167" customFormat="1" ht="24" customHeight="1">
      <c r="A145" s="19"/>
      <c r="B145" s="534" t="s">
        <v>128</v>
      </c>
      <c r="C145" s="920" t="s">
        <v>129</v>
      </c>
      <c r="D145" s="921"/>
      <c r="E145" s="921"/>
      <c r="F145" s="921"/>
      <c r="G145" s="921"/>
      <c r="H145" s="921"/>
      <c r="I145" s="922"/>
      <c r="J145" s="913" t="s">
        <v>130</v>
      </c>
      <c r="K145" s="913"/>
      <c r="L145" s="913"/>
      <c r="M145" s="913"/>
      <c r="N145" s="913"/>
      <c r="O145" s="913"/>
      <c r="P145" s="913"/>
      <c r="Q145" s="913"/>
      <c r="R145" s="913"/>
      <c r="S145" s="913"/>
      <c r="T145" s="913"/>
      <c r="U145" s="913"/>
      <c r="V145" s="913"/>
      <c r="W145" s="913"/>
      <c r="X145" s="913"/>
      <c r="Y145" s="913"/>
      <c r="Z145" s="913"/>
      <c r="AA145" s="913"/>
      <c r="AB145" s="913"/>
      <c r="AC145" s="913"/>
      <c r="AD145" s="913"/>
      <c r="AE145" s="913"/>
      <c r="AF145" s="913"/>
      <c r="AG145" s="913"/>
      <c r="AH145" s="913"/>
      <c r="AI145" s="913"/>
      <c r="AJ145" s="914"/>
      <c r="AK145" s="204" t="str">
        <f>IF(H6="","",IF(AND(BA42=0,BE42=0),"",IF(OR(AK42="○",AND(AK42="×",AK43="✓")),"○","×")))</f>
        <v/>
      </c>
      <c r="AL145" s="18"/>
    </row>
    <row r="146" spans="1:38" s="13" customFormat="1" ht="26.25" customHeight="1">
      <c r="A146" s="19"/>
      <c r="B146" s="534" t="s">
        <v>131</v>
      </c>
      <c r="C146" s="920" t="s">
        <v>132</v>
      </c>
      <c r="D146" s="921"/>
      <c r="E146" s="921"/>
      <c r="F146" s="921"/>
      <c r="G146" s="921"/>
      <c r="H146" s="921"/>
      <c r="I146" s="922"/>
      <c r="J146" s="913" t="s">
        <v>2449</v>
      </c>
      <c r="K146" s="913"/>
      <c r="L146" s="913"/>
      <c r="M146" s="913"/>
      <c r="N146" s="913"/>
      <c r="O146" s="913"/>
      <c r="P146" s="913"/>
      <c r="Q146" s="913"/>
      <c r="R146" s="913"/>
      <c r="S146" s="913"/>
      <c r="T146" s="913"/>
      <c r="U146" s="913"/>
      <c r="V146" s="913"/>
      <c r="W146" s="913"/>
      <c r="X146" s="913"/>
      <c r="Y146" s="913"/>
      <c r="Z146" s="913"/>
      <c r="AA146" s="913"/>
      <c r="AB146" s="913"/>
      <c r="AC146" s="913"/>
      <c r="AD146" s="913"/>
      <c r="AE146" s="913"/>
      <c r="AF146" s="913"/>
      <c r="AG146" s="913"/>
      <c r="AH146" s="913"/>
      <c r="AI146" s="913"/>
      <c r="AJ146" s="914"/>
      <c r="AK146" s="204" t="str">
        <f>IF(H6="","",IF(AND(BA46=0,BE46=0),"",IF(AK46="○","○","×")))</f>
        <v/>
      </c>
      <c r="AL146" s="18"/>
    </row>
    <row r="147" spans="1:38" s="13" customFormat="1" ht="18" customHeight="1">
      <c r="A147" s="19"/>
      <c r="B147" s="534" t="s">
        <v>133</v>
      </c>
      <c r="C147" s="920" t="s">
        <v>134</v>
      </c>
      <c r="D147" s="921"/>
      <c r="E147" s="921"/>
      <c r="F147" s="921"/>
      <c r="G147" s="921"/>
      <c r="H147" s="921"/>
      <c r="I147" s="922"/>
      <c r="J147" s="915" t="s">
        <v>2263</v>
      </c>
      <c r="K147" s="915"/>
      <c r="L147" s="915"/>
      <c r="M147" s="915"/>
      <c r="N147" s="915"/>
      <c r="O147" s="915"/>
      <c r="P147" s="915"/>
      <c r="Q147" s="915"/>
      <c r="R147" s="915"/>
      <c r="S147" s="915"/>
      <c r="T147" s="915"/>
      <c r="U147" s="915"/>
      <c r="V147" s="915"/>
      <c r="W147" s="915"/>
      <c r="X147" s="915"/>
      <c r="Y147" s="915"/>
      <c r="Z147" s="915"/>
      <c r="AA147" s="915"/>
      <c r="AB147" s="915"/>
      <c r="AC147" s="915"/>
      <c r="AD147" s="915"/>
      <c r="AE147" s="915"/>
      <c r="AF147" s="915"/>
      <c r="AG147" s="915"/>
      <c r="AH147" s="915"/>
      <c r="AI147" s="915"/>
      <c r="AJ147" s="916"/>
      <c r="AK147" s="204" t="str">
        <f>IF(H6="","",IF(AND(BA51=0,BE51=0),"",IF(AK51="○","○","×")))</f>
        <v/>
      </c>
      <c r="AL147" s="206"/>
    </row>
    <row r="148" spans="1:38" s="13" customFormat="1" ht="22.15" customHeight="1">
      <c r="A148" s="19"/>
      <c r="B148" s="906" t="s">
        <v>135</v>
      </c>
      <c r="C148" s="907" t="s">
        <v>136</v>
      </c>
      <c r="D148" s="908"/>
      <c r="E148" s="908"/>
      <c r="F148" s="908"/>
      <c r="G148" s="908"/>
      <c r="H148" s="908"/>
      <c r="I148" s="909"/>
      <c r="J148" s="913" t="s">
        <v>2191</v>
      </c>
      <c r="K148" s="913"/>
      <c r="L148" s="913"/>
      <c r="M148" s="913"/>
      <c r="N148" s="913"/>
      <c r="O148" s="913"/>
      <c r="P148" s="913"/>
      <c r="Q148" s="913"/>
      <c r="R148" s="913"/>
      <c r="S148" s="913"/>
      <c r="T148" s="913"/>
      <c r="U148" s="913"/>
      <c r="V148" s="913"/>
      <c r="W148" s="913"/>
      <c r="X148" s="913"/>
      <c r="Y148" s="913"/>
      <c r="Z148" s="913"/>
      <c r="AA148" s="913"/>
      <c r="AB148" s="913"/>
      <c r="AC148" s="913"/>
      <c r="AD148" s="913"/>
      <c r="AE148" s="913"/>
      <c r="AF148" s="913"/>
      <c r="AG148" s="913"/>
      <c r="AH148" s="913"/>
      <c r="AI148" s="913"/>
      <c r="AJ148" s="914"/>
      <c r="AK148" s="204" t="str">
        <f>IF(H6="", "",IF(OR(AK54="○", AK56="○"), "○", "×"))</f>
        <v/>
      </c>
      <c r="AL148" s="18"/>
    </row>
    <row r="149" spans="1:38" s="13" customFormat="1">
      <c r="A149" s="19"/>
      <c r="B149" s="906"/>
      <c r="C149" s="910"/>
      <c r="D149" s="911"/>
      <c r="E149" s="911"/>
      <c r="F149" s="911"/>
      <c r="G149" s="911"/>
      <c r="H149" s="911"/>
      <c r="I149" s="912"/>
      <c r="J149" s="915" t="s">
        <v>2264</v>
      </c>
      <c r="K149" s="915"/>
      <c r="L149" s="915"/>
      <c r="M149" s="915"/>
      <c r="N149" s="915"/>
      <c r="O149" s="915"/>
      <c r="P149" s="915"/>
      <c r="Q149" s="915"/>
      <c r="R149" s="915"/>
      <c r="S149" s="915"/>
      <c r="T149" s="915"/>
      <c r="U149" s="915"/>
      <c r="V149" s="915"/>
      <c r="W149" s="915"/>
      <c r="X149" s="915"/>
      <c r="Y149" s="915"/>
      <c r="Z149" s="915"/>
      <c r="AA149" s="915"/>
      <c r="AB149" s="915"/>
      <c r="AC149" s="915"/>
      <c r="AD149" s="915"/>
      <c r="AE149" s="915"/>
      <c r="AF149" s="915"/>
      <c r="AG149" s="915"/>
      <c r="AH149" s="915"/>
      <c r="AI149" s="915"/>
      <c r="AJ149" s="916"/>
      <c r="AK149" s="204" t="str">
        <f>IF(H6="", "", AK99)</f>
        <v/>
      </c>
      <c r="AL149" s="18"/>
    </row>
    <row r="150" spans="1:38" ht="15" customHeight="1">
      <c r="A150" s="18"/>
      <c r="B150" s="375" t="s">
        <v>137</v>
      </c>
      <c r="C150" s="917" t="s">
        <v>138</v>
      </c>
      <c r="D150" s="917"/>
      <c r="E150" s="917"/>
      <c r="F150" s="917"/>
      <c r="G150" s="917"/>
      <c r="H150" s="917"/>
      <c r="I150" s="917"/>
      <c r="J150" s="918" t="s">
        <v>139</v>
      </c>
      <c r="K150" s="918"/>
      <c r="L150" s="918"/>
      <c r="M150" s="918"/>
      <c r="N150" s="918"/>
      <c r="O150" s="918"/>
      <c r="P150" s="918"/>
      <c r="Q150" s="918"/>
      <c r="R150" s="918"/>
      <c r="S150" s="918"/>
      <c r="T150" s="918"/>
      <c r="U150" s="918"/>
      <c r="V150" s="918"/>
      <c r="W150" s="918"/>
      <c r="X150" s="918"/>
      <c r="Y150" s="918"/>
      <c r="Z150" s="918"/>
      <c r="AA150" s="918"/>
      <c r="AB150" s="918"/>
      <c r="AC150" s="918"/>
      <c r="AD150" s="918"/>
      <c r="AE150" s="918"/>
      <c r="AF150" s="918"/>
      <c r="AG150" s="918"/>
      <c r="AH150" s="918"/>
      <c r="AI150" s="918"/>
      <c r="AJ150" s="91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88" t="s">
        <v>140</v>
      </c>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c r="AC152" s="889"/>
      <c r="AD152" s="889"/>
      <c r="AE152" s="889"/>
      <c r="AF152" s="889"/>
      <c r="AG152" s="889"/>
      <c r="AH152" s="889"/>
      <c r="AI152" s="889"/>
      <c r="AJ152" s="889"/>
      <c r="AK152" s="890"/>
      <c r="AL152" s="18"/>
    </row>
    <row r="153" spans="1:38" ht="13.15" customHeight="1">
      <c r="A153" s="18"/>
      <c r="B153" s="207" t="s">
        <v>52</v>
      </c>
      <c r="C153" s="897" t="s">
        <v>141</v>
      </c>
      <c r="D153" s="898"/>
      <c r="E153" s="898"/>
      <c r="F153" s="898"/>
      <c r="G153" s="898"/>
      <c r="H153" s="898"/>
      <c r="I153" s="898"/>
      <c r="J153" s="898"/>
      <c r="K153" s="898"/>
      <c r="L153" s="898"/>
      <c r="M153" s="898"/>
      <c r="N153" s="898"/>
      <c r="O153" s="898"/>
      <c r="P153" s="898"/>
      <c r="Q153" s="898"/>
      <c r="R153" s="898"/>
      <c r="S153" s="898"/>
      <c r="T153" s="898"/>
      <c r="U153" s="898"/>
      <c r="V153" s="898"/>
      <c r="W153" s="898"/>
      <c r="X153" s="898"/>
      <c r="Y153" s="898"/>
      <c r="Z153" s="898"/>
      <c r="AA153" s="898"/>
      <c r="AB153" s="898"/>
      <c r="AC153" s="898"/>
      <c r="AD153" s="898"/>
      <c r="AE153" s="898"/>
      <c r="AF153" s="898"/>
      <c r="AG153" s="898"/>
      <c r="AH153" s="898"/>
      <c r="AI153" s="898"/>
      <c r="AJ153" s="899"/>
      <c r="AK153" s="204" t="str">
        <f>IF(H6="", "",AK115)</f>
        <v/>
      </c>
      <c r="AL153" s="18"/>
    </row>
    <row r="154" spans="1:38" ht="13.15" customHeight="1">
      <c r="A154" s="18"/>
      <c r="B154" s="208" t="s">
        <v>52</v>
      </c>
      <c r="C154" s="900" t="s">
        <v>142</v>
      </c>
      <c r="D154" s="901"/>
      <c r="E154" s="901"/>
      <c r="F154" s="901"/>
      <c r="G154" s="901"/>
      <c r="H154" s="901"/>
      <c r="I154" s="901"/>
      <c r="J154" s="901"/>
      <c r="K154" s="901"/>
      <c r="L154" s="901"/>
      <c r="M154" s="901"/>
      <c r="N154" s="901"/>
      <c r="O154" s="901"/>
      <c r="P154" s="901"/>
      <c r="Q154" s="901"/>
      <c r="R154" s="901"/>
      <c r="S154" s="901"/>
      <c r="T154" s="901"/>
      <c r="U154" s="901"/>
      <c r="V154" s="901"/>
      <c r="W154" s="901"/>
      <c r="X154" s="901"/>
      <c r="Y154" s="901"/>
      <c r="Z154" s="901"/>
      <c r="AA154" s="901"/>
      <c r="AB154" s="901"/>
      <c r="AC154" s="901"/>
      <c r="AD154" s="901"/>
      <c r="AE154" s="901"/>
      <c r="AF154" s="901"/>
      <c r="AG154" s="901"/>
      <c r="AH154" s="901"/>
      <c r="AI154" s="901"/>
      <c r="AJ154" s="902"/>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60" hidden="1" customWidth="1"/>
    <col min="62" max="62" width="15.375" style="56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福島市</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S4" s="52"/>
      <c r="BL4" s="220"/>
      <c r="BM4"/>
      <c r="BN4"/>
      <c r="BO4"/>
      <c r="BP4"/>
    </row>
    <row r="5" spans="1:69" ht="35.25" customHeight="1" thickBot="1">
      <c r="A5" s="936" t="s">
        <v>144</v>
      </c>
      <c r="B5" s="937"/>
      <c r="C5" s="937"/>
      <c r="D5" s="937"/>
      <c r="E5" s="937"/>
      <c r="F5" s="937"/>
      <c r="G5" s="937"/>
      <c r="H5" s="937"/>
      <c r="I5" s="937"/>
      <c r="J5" s="937"/>
      <c r="K5" s="938"/>
      <c r="L5" s="939">
        <f>IFERROR(SUM(AC:AC),"")</f>
        <v>0</v>
      </c>
      <c r="M5" s="940"/>
      <c r="N5" s="941"/>
      <c r="O5" s="232" t="s">
        <v>48</v>
      </c>
      <c r="P5" s="529"/>
      <c r="Q5" s="233"/>
      <c r="R5" s="213"/>
      <c r="S5" s="214"/>
      <c r="T5" s="57"/>
      <c r="U5" s="215"/>
      <c r="V5" s="215"/>
      <c r="W5" s="215"/>
      <c r="X5" s="215"/>
      <c r="Y5" s="215"/>
      <c r="Z5" s="215"/>
      <c r="AA5" s="215"/>
      <c r="AB5" s="215"/>
      <c r="AC5" s="215"/>
      <c r="AD5" s="215"/>
      <c r="AE5" s="215"/>
      <c r="AF5" s="216"/>
      <c r="AG5" s="942" t="s">
        <v>2222</v>
      </c>
      <c r="AH5" s="943"/>
      <c r="AI5" s="943"/>
      <c r="AJ5" s="944"/>
      <c r="AK5" s="322">
        <f>COUNTIF(AU:AU,"対象")</f>
        <v>0</v>
      </c>
      <c r="AL5" s="53"/>
      <c r="AM5" s="53"/>
      <c r="AN5" s="53"/>
      <c r="AO5" s="53"/>
      <c r="AP5" s="231"/>
      <c r="AQ5" s="234"/>
      <c r="AS5" s="231"/>
      <c r="BL5" s="220"/>
      <c r="BM5"/>
      <c r="BN5"/>
      <c r="BO5"/>
      <c r="BP5"/>
    </row>
    <row r="6" spans="1:69" ht="35.25" customHeight="1" thickBot="1">
      <c r="A6" s="235"/>
      <c r="B6" s="936" t="s">
        <v>145</v>
      </c>
      <c r="C6" s="937"/>
      <c r="D6" s="937"/>
      <c r="E6" s="937"/>
      <c r="F6" s="937"/>
      <c r="G6" s="937"/>
      <c r="H6" s="937"/>
      <c r="I6" s="937"/>
      <c r="J6" s="937"/>
      <c r="K6" s="938"/>
      <c r="L6" s="939">
        <f>IFERROR(SUM(AE:AE),"")</f>
        <v>0</v>
      </c>
      <c r="M6" s="940"/>
      <c r="N6" s="941"/>
      <c r="O6" s="232" t="s">
        <v>48</v>
      </c>
      <c r="P6" s="212"/>
      <c r="Q6" s="233"/>
      <c r="R6" s="213"/>
      <c r="S6" s="214"/>
      <c r="T6" s="57"/>
      <c r="U6" s="215"/>
      <c r="V6" s="215"/>
      <c r="W6" s="215"/>
      <c r="X6" s="215"/>
      <c r="Y6" s="215"/>
      <c r="Z6" s="215"/>
      <c r="AA6" s="215"/>
      <c r="AB6" s="215"/>
      <c r="AC6" s="215"/>
      <c r="AD6" s="215"/>
      <c r="AE6" s="215"/>
      <c r="AF6" s="216"/>
      <c r="AG6" s="953" t="s">
        <v>2435</v>
      </c>
      <c r="AH6" s="954"/>
      <c r="AI6" s="954"/>
      <c r="AJ6" s="955"/>
      <c r="AK6" s="557">
        <f>COUNTIF(AI13:AI113,"○")</f>
        <v>0</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2423</v>
      </c>
      <c r="B7" s="947"/>
      <c r="C7" s="947"/>
      <c r="D7" s="947"/>
      <c r="E7" s="947"/>
      <c r="F7" s="947"/>
      <c r="G7" s="947"/>
      <c r="H7" s="947"/>
      <c r="I7" s="947"/>
      <c r="J7" s="947"/>
      <c r="K7" s="948"/>
      <c r="L7" s="949">
        <f>SUM(AD13:AD113)</f>
        <v>0</v>
      </c>
      <c r="M7" s="949"/>
      <c r="N7" s="949"/>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2444</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81" t="s">
        <v>147</v>
      </c>
      <c r="P11" s="983" t="s">
        <v>2218</v>
      </c>
      <c r="Q11" s="985" t="s">
        <v>2219</v>
      </c>
      <c r="R11" s="986"/>
      <c r="S11" s="986"/>
      <c r="T11" s="986"/>
      <c r="U11" s="986"/>
      <c r="V11" s="986"/>
      <c r="W11" s="986"/>
      <c r="X11" s="986"/>
      <c r="Y11" s="986"/>
      <c r="Z11" s="986"/>
      <c r="AA11" s="986"/>
      <c r="AB11" s="987"/>
      <c r="AC11" s="991" t="s">
        <v>2220</v>
      </c>
      <c r="AD11" s="993" t="s">
        <v>2422</v>
      </c>
      <c r="AE11" s="995" t="s">
        <v>148</v>
      </c>
      <c r="AF11" s="98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82"/>
      <c r="P12" s="984"/>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2445</v>
      </c>
      <c r="AJ12" s="283" t="s">
        <v>2221</v>
      </c>
      <c r="AK12" s="285" t="s">
        <v>2446</v>
      </c>
      <c r="AL12" s="976" t="s">
        <v>160</v>
      </c>
      <c r="AM12" s="977"/>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6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7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福島市</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T4" s="52"/>
      <c r="BP4" s="220"/>
      <c r="BQ4"/>
      <c r="BR4"/>
      <c r="BS4"/>
      <c r="BT4"/>
      <c r="BU4" s="559"/>
    </row>
    <row r="5" spans="1:74" ht="51" customHeight="1" thickBot="1">
      <c r="A5" s="1003" t="s">
        <v>185</v>
      </c>
      <c r="B5" s="1004"/>
      <c r="C5" s="1004"/>
      <c r="D5" s="1004"/>
      <c r="E5" s="1004"/>
      <c r="F5" s="1004"/>
      <c r="G5" s="1004"/>
      <c r="H5" s="1004"/>
      <c r="I5" s="1004"/>
      <c r="J5" s="1005"/>
      <c r="K5" s="381" t="s">
        <v>186</v>
      </c>
      <c r="L5" s="1006" t="s">
        <v>2204</v>
      </c>
      <c r="M5" s="1007"/>
      <c r="N5" s="1008" t="s">
        <v>2205</v>
      </c>
      <c r="O5" s="1009"/>
      <c r="P5" s="382"/>
      <c r="Q5" s="233"/>
      <c r="R5" s="213"/>
      <c r="S5" s="214"/>
      <c r="T5" s="57"/>
      <c r="U5" s="215"/>
      <c r="V5" s="215"/>
      <c r="W5" s="215"/>
      <c r="X5" s="215"/>
      <c r="Y5" s="215"/>
      <c r="Z5" s="215"/>
      <c r="AA5" s="215"/>
      <c r="AB5" s="215"/>
      <c r="AC5" s="215"/>
      <c r="AD5" s="215"/>
      <c r="AE5" s="215"/>
      <c r="AF5" s="216"/>
      <c r="AG5" s="942" t="s">
        <v>2434</v>
      </c>
      <c r="AH5" s="943"/>
      <c r="AI5" s="943"/>
      <c r="AJ5" s="944"/>
      <c r="AK5" s="322">
        <f>COUNTIF(AV:AV,"対象")</f>
        <v>0</v>
      </c>
      <c r="AL5" s="53"/>
      <c r="AM5" s="53"/>
      <c r="AN5" s="53"/>
      <c r="AO5" s="53"/>
      <c r="AP5" s="231"/>
      <c r="AQ5" s="234"/>
      <c r="AR5" s="234"/>
      <c r="AT5" s="231"/>
      <c r="BP5" s="220"/>
      <c r="BQ5"/>
      <c r="BR5"/>
      <c r="BS5"/>
      <c r="BT5"/>
      <c r="BU5" s="559"/>
    </row>
    <row r="6" spans="1:74" ht="35.25" customHeight="1" thickBot="1">
      <c r="A6" s="1017" t="s">
        <v>144</v>
      </c>
      <c r="B6" s="1018"/>
      <c r="C6" s="1018"/>
      <c r="D6" s="1018"/>
      <c r="E6" s="1018"/>
      <c r="F6" s="1018"/>
      <c r="G6" s="1018"/>
      <c r="H6" s="1018"/>
      <c r="I6" s="1018"/>
      <c r="J6" s="1019"/>
      <c r="K6" s="287">
        <f>IFERROR(SUM($AC:$AC),"")</f>
        <v>0</v>
      </c>
      <c r="L6" s="939">
        <f>IFERROR(SUMIF($AO$13:$AO$113,"加算対象",$AC13:$AC113),"")</f>
        <v>0</v>
      </c>
      <c r="M6" s="941"/>
      <c r="N6" s="939">
        <f>IFERROR(SUMIF($AO$13:$AO$113,"加算対象外",$AC13:$AC113),"")</f>
        <v>0</v>
      </c>
      <c r="O6" s="941"/>
      <c r="P6" s="232" t="s">
        <v>48</v>
      </c>
      <c r="Q6" s="233"/>
      <c r="R6" s="213"/>
      <c r="S6" s="214"/>
      <c r="T6" s="57"/>
      <c r="U6" s="215"/>
      <c r="V6" s="215"/>
      <c r="W6" s="215"/>
      <c r="X6" s="215"/>
      <c r="Y6" s="215"/>
      <c r="Z6" s="215"/>
      <c r="AA6" s="215"/>
      <c r="AB6" s="215"/>
      <c r="AC6" s="215"/>
      <c r="AD6" s="215"/>
      <c r="AE6" s="215"/>
      <c r="AF6" s="216"/>
      <c r="AG6" s="942" t="s">
        <v>2435</v>
      </c>
      <c r="AH6" s="943"/>
      <c r="AI6" s="943"/>
      <c r="AJ6" s="944"/>
      <c r="AK6" s="557">
        <f>COUNTIF(AI13:AI113,"○")</f>
        <v>0</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145</v>
      </c>
      <c r="C7" s="1012"/>
      <c r="D7" s="1012"/>
      <c r="E7" s="1012"/>
      <c r="F7" s="1012"/>
      <c r="G7" s="1012"/>
      <c r="H7" s="1012"/>
      <c r="I7" s="1012"/>
      <c r="J7" s="1013"/>
      <c r="K7" s="287">
        <f>IFERROR(SUM($AE:$AE),"")</f>
        <v>0</v>
      </c>
      <c r="L7" s="939">
        <f>IFERROR(SUMIF($AO$13:$AO$113,"加算対象",$AE13:$AE113),"")</f>
        <v>0</v>
      </c>
      <c r="M7" s="941"/>
      <c r="N7" s="1014"/>
      <c r="O7" s="1015"/>
      <c r="P7" s="232" t="s">
        <v>48</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2426</v>
      </c>
      <c r="B8" s="947"/>
      <c r="C8" s="947"/>
      <c r="D8" s="947"/>
      <c r="E8" s="947"/>
      <c r="F8" s="947"/>
      <c r="G8" s="947"/>
      <c r="H8" s="947"/>
      <c r="I8" s="947"/>
      <c r="J8" s="948"/>
      <c r="K8" s="949">
        <f>SUM(AD13:AD113)</f>
        <v>0</v>
      </c>
      <c r="L8" s="949"/>
      <c r="M8" s="949"/>
      <c r="N8" s="949"/>
      <c r="O8" s="949"/>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2433</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20" t="s">
        <v>2425</v>
      </c>
      <c r="N11" s="1021"/>
      <c r="O11" s="1022" t="s">
        <v>187</v>
      </c>
      <c r="P11" s="1024" t="s">
        <v>2218</v>
      </c>
      <c r="Q11" s="985" t="s">
        <v>2224</v>
      </c>
      <c r="R11" s="986"/>
      <c r="S11" s="986"/>
      <c r="T11" s="986"/>
      <c r="U11" s="986"/>
      <c r="V11" s="986"/>
      <c r="W11" s="986"/>
      <c r="X11" s="986"/>
      <c r="Y11" s="986"/>
      <c r="Z11" s="986"/>
      <c r="AA11" s="986"/>
      <c r="AB11" s="987"/>
      <c r="AC11" s="991" t="s">
        <v>2220</v>
      </c>
      <c r="AD11" s="993" t="s">
        <v>2426</v>
      </c>
      <c r="AE11" s="995" t="s">
        <v>148</v>
      </c>
      <c r="AF11" s="98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2" t="s">
        <v>2482</v>
      </c>
      <c r="BR11" s="1002"/>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23"/>
      <c r="P12" s="1025"/>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2447</v>
      </c>
      <c r="AJ12" s="283" t="s">
        <v>2221</v>
      </c>
      <c r="AK12" s="285" t="s">
        <v>2448</v>
      </c>
      <c r="AL12" s="976" t="s">
        <v>160</v>
      </c>
      <c r="AM12" s="977"/>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99" t="str">
        <f>IF(基本情報入力シート!B42="","",基本情報入力シート!B42)</f>
        <v/>
      </c>
      <c r="C20" s="1000"/>
      <c r="D20" s="1000"/>
      <c r="E20" s="1000"/>
      <c r="F20" s="100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39" t="s">
        <v>193</v>
      </c>
      <c r="C3" s="1039"/>
      <c r="D3" s="1039"/>
      <c r="E3" s="1039"/>
      <c r="F3" s="1039"/>
      <c r="G3" s="1039"/>
      <c r="H3" s="1039"/>
      <c r="I3" s="1039"/>
      <c r="J3" s="73"/>
    </row>
    <row r="4" spans="1:10" s="74" customFormat="1" ht="25.15" customHeight="1">
      <c r="A4" s="73"/>
      <c r="B4" s="1036" t="s">
        <v>194</v>
      </c>
      <c r="C4" s="1037"/>
      <c r="D4" s="1037"/>
      <c r="E4" s="1037"/>
      <c r="F4" s="1037"/>
      <c r="G4" s="1037"/>
      <c r="H4" s="1037"/>
      <c r="I4" s="1038"/>
      <c r="J4" s="73"/>
    </row>
    <row r="5" spans="1:10" s="74" customFormat="1" ht="25.15" customHeight="1">
      <c r="A5" s="73"/>
      <c r="B5" s="109" t="s">
        <v>195</v>
      </c>
      <c r="C5" s="1036" t="s">
        <v>196</v>
      </c>
      <c r="D5" s="1037"/>
      <c r="E5" s="1037"/>
      <c r="F5" s="1037"/>
      <c r="G5" s="1037"/>
      <c r="H5" s="1037"/>
      <c r="I5" s="1038"/>
      <c r="J5" s="73"/>
    </row>
    <row r="6" spans="1:10" s="74" customFormat="1" ht="25.15" customHeight="1">
      <c r="A6" s="73"/>
      <c r="B6" s="109" t="s">
        <v>197</v>
      </c>
      <c r="C6" s="1036" t="s">
        <v>198</v>
      </c>
      <c r="D6" s="1037"/>
      <c r="E6" s="1037"/>
      <c r="F6" s="1037"/>
      <c r="G6" s="1037"/>
      <c r="H6" s="1037"/>
      <c r="I6" s="1038"/>
      <c r="J6" s="73"/>
    </row>
    <row r="7" spans="1:10" s="74" customFormat="1" ht="25.15" customHeight="1">
      <c r="A7" s="73"/>
      <c r="B7" s="109" t="s">
        <v>199</v>
      </c>
      <c r="C7" s="1036" t="s">
        <v>200</v>
      </c>
      <c r="D7" s="1037"/>
      <c r="E7" s="1037"/>
      <c r="F7" s="1037"/>
      <c r="G7" s="1037"/>
      <c r="H7" s="1037"/>
      <c r="I7" s="1038"/>
      <c r="J7" s="73"/>
    </row>
    <row r="8" spans="1:10" s="74" customFormat="1" ht="25.15" customHeight="1">
      <c r="A8" s="73"/>
      <c r="B8" s="110"/>
      <c r="C8" s="73"/>
      <c r="D8" s="111"/>
      <c r="E8" s="111"/>
      <c r="F8" s="111"/>
      <c r="G8" s="111"/>
      <c r="H8" s="111"/>
      <c r="I8" s="111"/>
      <c r="J8" s="73"/>
    </row>
    <row r="9" spans="1:10" s="74" customFormat="1" ht="36" customHeight="1">
      <c r="A9" s="73"/>
      <c r="B9" s="1039" t="s">
        <v>201</v>
      </c>
      <c r="C9" s="1039"/>
      <c r="D9" s="1039"/>
      <c r="E9" s="1039"/>
      <c r="F9" s="1039"/>
      <c r="G9" s="1039"/>
      <c r="H9" s="1039"/>
      <c r="I9" s="1039"/>
      <c r="J9" s="73"/>
    </row>
    <row r="10" spans="1:10" s="74" customFormat="1" ht="25.15" customHeight="1">
      <c r="A10" s="73"/>
      <c r="B10" s="1036" t="s">
        <v>202</v>
      </c>
      <c r="C10" s="1037"/>
      <c r="D10" s="1037"/>
      <c r="E10" s="1037"/>
      <c r="F10" s="1037"/>
      <c r="G10" s="1037"/>
      <c r="H10" s="1037"/>
      <c r="I10" s="1038"/>
      <c r="J10" s="73"/>
    </row>
    <row r="11" spans="1:10" s="74" customFormat="1" ht="56.45" customHeight="1">
      <c r="A11" s="73"/>
      <c r="B11" s="1040" t="s">
        <v>203</v>
      </c>
      <c r="C11" s="1033" t="s">
        <v>204</v>
      </c>
      <c r="D11" s="1034"/>
      <c r="E11" s="1034"/>
      <c r="F11" s="1034"/>
      <c r="G11" s="1034"/>
      <c r="H11" s="1034"/>
      <c r="I11" s="1035"/>
      <c r="J11" s="73"/>
    </row>
    <row r="12" spans="1:10" s="74" customFormat="1" ht="54.6" customHeight="1">
      <c r="A12" s="73"/>
      <c r="B12" s="1040"/>
      <c r="C12" s="1041" t="s">
        <v>205</v>
      </c>
      <c r="D12" s="109" t="s">
        <v>206</v>
      </c>
      <c r="E12" s="1033" t="s">
        <v>207</v>
      </c>
      <c r="F12" s="1034"/>
      <c r="G12" s="1034"/>
      <c r="H12" s="1034"/>
      <c r="I12" s="1035"/>
      <c r="J12" s="113"/>
    </row>
    <row r="13" spans="1:10" s="74" customFormat="1" ht="32.450000000000003" customHeight="1">
      <c r="A13" s="73"/>
      <c r="B13" s="1040"/>
      <c r="C13" s="1042"/>
      <c r="D13" s="109" t="s">
        <v>208</v>
      </c>
      <c r="E13" s="1033" t="s">
        <v>209</v>
      </c>
      <c r="F13" s="1034"/>
      <c r="G13" s="1034"/>
      <c r="H13" s="1034"/>
      <c r="I13" s="1035"/>
      <c r="J13" s="113"/>
    </row>
    <row r="14" spans="1:10" s="74" customFormat="1" ht="25.15" customHeight="1">
      <c r="A14" s="73"/>
      <c r="B14" s="109" t="s">
        <v>210</v>
      </c>
      <c r="C14" s="1036" t="s">
        <v>211</v>
      </c>
      <c r="D14" s="1037"/>
      <c r="E14" s="1037"/>
      <c r="F14" s="1037"/>
      <c r="G14" s="1037"/>
      <c r="H14" s="1037"/>
      <c r="I14" s="1038"/>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29" t="s">
        <v>214</v>
      </c>
      <c r="B20" s="1030"/>
      <c r="C20" s="67" t="s">
        <v>215</v>
      </c>
      <c r="D20" s="68" t="s">
        <v>216</v>
      </c>
      <c r="E20" s="68" t="s">
        <v>217</v>
      </c>
      <c r="F20" s="68" t="s">
        <v>218</v>
      </c>
      <c r="G20" s="69"/>
      <c r="H20" s="69"/>
      <c r="I20" s="69"/>
    </row>
    <row r="21" spans="1:10" ht="96">
      <c r="A21" s="1031" t="s">
        <v>219</v>
      </c>
      <c r="B21" s="1030"/>
      <c r="C21" s="70" t="s">
        <v>220</v>
      </c>
      <c r="D21" s="70" t="s">
        <v>221</v>
      </c>
      <c r="E21" s="70" t="s">
        <v>222</v>
      </c>
      <c r="F21" s="70" t="s">
        <v>223</v>
      </c>
      <c r="G21" s="69"/>
      <c r="H21" s="69"/>
      <c r="I21" s="69"/>
    </row>
    <row r="22" spans="1:10" ht="85.5">
      <c r="A22" s="1031" t="s">
        <v>224</v>
      </c>
      <c r="B22" s="1030"/>
      <c r="C22" s="70" t="s">
        <v>225</v>
      </c>
      <c r="D22" s="70" t="s">
        <v>226</v>
      </c>
      <c r="E22" s="70" t="s">
        <v>227</v>
      </c>
      <c r="F22" s="71" t="s">
        <v>228</v>
      </c>
      <c r="G22" s="62"/>
      <c r="H22" s="62"/>
      <c r="I22" s="62"/>
    </row>
    <row r="23" spans="1:10" ht="85.5">
      <c r="A23" s="1031" t="s">
        <v>229</v>
      </c>
      <c r="B23" s="1030"/>
      <c r="C23" s="70" t="s">
        <v>230</v>
      </c>
      <c r="D23" s="70" t="s">
        <v>231</v>
      </c>
      <c r="E23" s="70" t="s">
        <v>232</v>
      </c>
      <c r="F23" s="71" t="s">
        <v>233</v>
      </c>
      <c r="G23" s="62"/>
      <c r="H23" s="62"/>
      <c r="I23" s="62"/>
    </row>
    <row r="24" spans="1:10">
      <c r="A24" s="62"/>
      <c r="B24" s="62"/>
      <c r="C24" s="62"/>
      <c r="D24" s="62"/>
      <c r="E24" s="62"/>
      <c r="F24" s="62"/>
      <c r="G24" s="62"/>
      <c r="H24" s="62"/>
      <c r="I24" s="62"/>
    </row>
    <row r="25" spans="1:10" ht="24">
      <c r="A25" s="1032" t="s">
        <v>234</v>
      </c>
      <c r="B25" s="1032"/>
      <c r="C25" s="1032"/>
      <c r="D25" s="1032"/>
      <c r="E25" s="1032"/>
      <c r="F25" s="1032"/>
      <c r="G25" s="1032"/>
      <c r="H25" s="1032"/>
      <c r="I25" s="1032"/>
    </row>
    <row r="26" spans="1:10" ht="24">
      <c r="A26" s="64" t="s">
        <v>235</v>
      </c>
      <c r="B26" s="64"/>
      <c r="C26" s="64"/>
      <c r="D26" s="64"/>
      <c r="E26" s="64"/>
      <c r="F26" s="64"/>
      <c r="G26" s="64"/>
      <c r="H26" s="64"/>
      <c r="I26" s="64"/>
    </row>
    <row r="27" spans="1:10" ht="24">
      <c r="A27" s="1026" t="s">
        <v>236</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8.25"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8.25"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8.25"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8.25"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8.25"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8.25"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8.25"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8.25"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8.25"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8.25"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8.25"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8.25"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8.25"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8.25"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8.25"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8.25"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8.25"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8.25"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8.25"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8.25"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8.25"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8.25"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8.25"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8.25"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8.25"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8.25"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8.25"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8.25"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8.25"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8.25"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9"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8.25"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8.25"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8.25"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8.25"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4.75"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4.75"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4.75"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4.75"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5"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75"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4.2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4.2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4.2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4.2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4.2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4.2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4.2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4.2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4.2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4.2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4.2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4.2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4.2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4.2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4.2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4.2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4.2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4.2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4.2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4.2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4.2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4.2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4.2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4.2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4.2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4.2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4.2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4.2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4.2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4.2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4.2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4.2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4.2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4.2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4.2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4.2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4.2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4.2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4.2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4.2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4.2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4.2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4.2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4.2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4.2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4.2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4.2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4.2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4.2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4.2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4.2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4.2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4.2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4.2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4.2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4.2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4.2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4.2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4.2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4.2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4.2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4.2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4.2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4.2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4.2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4.2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4.2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4.2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4.2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4.2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4.2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4.2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4.2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4.2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4.2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4.2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4.2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4.2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4.2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4.2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4.2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4.2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4.2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4.2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4.2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4.2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4.2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4.2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4.2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4.2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4.2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4.2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4.2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4.2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4.2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4.2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4.2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4.2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4.2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4.2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4.2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4.2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4.2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4.2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4.2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4.2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4.2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4.2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4.2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4.2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4.2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4.2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4.2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4.2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4.2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4.2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4.2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4.2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4.2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4.2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4.2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4.2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4.2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4.2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4.2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2026-08-04T07:53:58Z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