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農業担い手係\認定農業者\(★書式★)(★要綱★)\様式\農業経営改善計画\HP用\"/>
    </mc:Choice>
  </mc:AlternateContent>
  <xr:revisionPtr revIDLastSave="0" documentId="13_ncr:1_{C4FF07AB-BE26-4BE6-93BF-39181B5B923D}" xr6:coauthVersionLast="36" xr6:coauthVersionMax="36" xr10:uidLastSave="{00000000-0000-0000-0000-000000000000}"/>
  <bookViews>
    <workbookView xWindow="0" yWindow="0" windowWidth="23040" windowHeight="9090" xr2:uid="{00000000-000D-0000-FFFF-FFFF00000000}"/>
  </bookViews>
  <sheets>
    <sheet name="農業経営改善計画" sheetId="1" r:id="rId1"/>
    <sheet name="積算根拠内訳書" sheetId="5" r:id="rId2"/>
    <sheet name="別添1～4" sheetId="2" state="hidden" r:id="rId3"/>
    <sheet name="別添5～6" sheetId="4" state="hidden" r:id="rId4"/>
  </sheets>
  <definedNames>
    <definedName name="_xlnm.Print_Area" localSheetId="1">積算根拠内訳書!$A$1:$P$48</definedName>
    <definedName name="_xlnm.Print_Area" localSheetId="0">農業経営改善計画!$B$1:$AI$85</definedName>
    <definedName name="_xlnm.Print_Area" localSheetId="2">'別添1～4'!$A$1:$E$24</definedName>
    <definedName name="_xlnm.Print_Area" localSheetId="3">'別添5～6'!$A$1:$P$36</definedName>
  </definedNames>
  <calcPr calcId="191029"/>
</workbook>
</file>

<file path=xl/calcChain.xml><?xml version="1.0" encoding="utf-8"?>
<calcChain xmlns="http://schemas.openxmlformats.org/spreadsheetml/2006/main">
  <c r="C48" i="5" l="1"/>
  <c r="L47" i="5"/>
  <c r="L46" i="5"/>
  <c r="M46" i="5" s="1"/>
  <c r="L45" i="5"/>
  <c r="M44" i="5"/>
  <c r="L44" i="5"/>
  <c r="L48" i="5" s="1"/>
  <c r="C42" i="5"/>
  <c r="I41" i="5"/>
  <c r="L41" i="5" s="1"/>
  <c r="G41" i="5"/>
  <c r="I40" i="5"/>
  <c r="L40" i="5" s="1"/>
  <c r="G40" i="5"/>
  <c r="G39" i="5"/>
  <c r="G42" i="5" s="1"/>
  <c r="G37" i="5"/>
  <c r="F37" i="5"/>
  <c r="C37" i="5"/>
  <c r="H36" i="5"/>
  <c r="G36" i="5"/>
  <c r="I36" i="5" s="1"/>
  <c r="L36" i="5" s="1"/>
  <c r="F36" i="5"/>
  <c r="J36" i="5" s="1"/>
  <c r="H35" i="5"/>
  <c r="G35" i="5"/>
  <c r="I35" i="5" s="1"/>
  <c r="L35" i="5" s="1"/>
  <c r="F35" i="5"/>
  <c r="J35" i="5" s="1"/>
  <c r="H34" i="5"/>
  <c r="G34" i="5"/>
  <c r="I34" i="5" s="1"/>
  <c r="L34" i="5" s="1"/>
  <c r="F34" i="5"/>
  <c r="J34" i="5" s="1"/>
  <c r="H33" i="5"/>
  <c r="G33" i="5"/>
  <c r="I33" i="5" s="1"/>
  <c r="L33" i="5" s="1"/>
  <c r="F33" i="5"/>
  <c r="J33" i="5" s="1"/>
  <c r="H32" i="5"/>
  <c r="G32" i="5"/>
  <c r="I32" i="5" s="1"/>
  <c r="L32" i="5" s="1"/>
  <c r="F32" i="5"/>
  <c r="J32" i="5" s="1"/>
  <c r="H31" i="5"/>
  <c r="G31" i="5"/>
  <c r="I31" i="5" s="1"/>
  <c r="L31" i="5" s="1"/>
  <c r="F31" i="5"/>
  <c r="J31" i="5" s="1"/>
  <c r="H30" i="5"/>
  <c r="G30" i="5"/>
  <c r="I30" i="5" s="1"/>
  <c r="L30" i="5" s="1"/>
  <c r="F30" i="5"/>
  <c r="J30" i="5" s="1"/>
  <c r="H29" i="5"/>
  <c r="G29" i="5"/>
  <c r="I29" i="5" s="1"/>
  <c r="F29" i="5"/>
  <c r="J29" i="5" s="1"/>
  <c r="I27" i="5"/>
  <c r="G27" i="5"/>
  <c r="E27" i="5"/>
  <c r="C24" i="5"/>
  <c r="M23" i="5"/>
  <c r="N23" i="5" s="1"/>
  <c r="L23" i="5"/>
  <c r="L22" i="5"/>
  <c r="M22" i="5" s="1"/>
  <c r="N22" i="5" s="1"/>
  <c r="L21" i="5"/>
  <c r="M21" i="5" s="1"/>
  <c r="N21" i="5" s="1"/>
  <c r="L20" i="5"/>
  <c r="L24" i="5" s="1"/>
  <c r="C18" i="5"/>
  <c r="G17" i="5"/>
  <c r="I17" i="5" s="1"/>
  <c r="L17" i="5" s="1"/>
  <c r="G16" i="5"/>
  <c r="I16" i="5" s="1"/>
  <c r="L16" i="5" s="1"/>
  <c r="G15" i="5"/>
  <c r="I15" i="5" s="1"/>
  <c r="F13" i="5"/>
  <c r="C13" i="5"/>
  <c r="J12" i="5"/>
  <c r="H12" i="5"/>
  <c r="G12" i="5"/>
  <c r="I12" i="5" s="1"/>
  <c r="L12" i="5" s="1"/>
  <c r="J11" i="5"/>
  <c r="I11" i="5"/>
  <c r="L11" i="5" s="1"/>
  <c r="H11" i="5"/>
  <c r="G11" i="5"/>
  <c r="J10" i="5"/>
  <c r="I10" i="5"/>
  <c r="L10" i="5" s="1"/>
  <c r="H10" i="5"/>
  <c r="G10" i="5"/>
  <c r="J9" i="5"/>
  <c r="H9" i="5"/>
  <c r="G9" i="5"/>
  <c r="I9" i="5" s="1"/>
  <c r="L9" i="5" s="1"/>
  <c r="J8" i="5"/>
  <c r="H8" i="5"/>
  <c r="G8" i="5"/>
  <c r="I8" i="5" s="1"/>
  <c r="L8" i="5" s="1"/>
  <c r="J7" i="5"/>
  <c r="H7" i="5"/>
  <c r="G7" i="5"/>
  <c r="I7" i="5" s="1"/>
  <c r="L7" i="5" s="1"/>
  <c r="J6" i="5"/>
  <c r="I6" i="5"/>
  <c r="L6" i="5" s="1"/>
  <c r="H6" i="5"/>
  <c r="G6" i="5"/>
  <c r="J5" i="5"/>
  <c r="H5" i="5"/>
  <c r="G5" i="5"/>
  <c r="G13" i="5" s="1"/>
  <c r="M31" i="5" l="1"/>
  <c r="N31" i="5" s="1"/>
  <c r="M41" i="5"/>
  <c r="N41" i="5" s="1"/>
  <c r="M34" i="5"/>
  <c r="N34" i="5" s="1"/>
  <c r="N10" i="5"/>
  <c r="M10" i="5"/>
  <c r="M6" i="5"/>
  <c r="N6" i="5" s="1"/>
  <c r="L15" i="5"/>
  <c r="I18" i="5"/>
  <c r="M35" i="5"/>
  <c r="N35" i="5" s="1"/>
  <c r="N45" i="5"/>
  <c r="M32" i="5"/>
  <c r="N32" i="5" s="1"/>
  <c r="M16" i="5"/>
  <c r="N16" i="5" s="1"/>
  <c r="M30" i="5"/>
  <c r="N30" i="5" s="1"/>
  <c r="M8" i="5"/>
  <c r="N8" i="5" s="1"/>
  <c r="M9" i="5"/>
  <c r="N9" i="5" s="1"/>
  <c r="M7" i="5"/>
  <c r="N7" i="5" s="1"/>
  <c r="M17" i="5"/>
  <c r="N17" i="5" s="1"/>
  <c r="M33" i="5"/>
  <c r="N33" i="5" s="1"/>
  <c r="M40" i="5"/>
  <c r="N40" i="5" s="1"/>
  <c r="I37" i="5"/>
  <c r="L29" i="5"/>
  <c r="M11" i="5"/>
  <c r="N11" i="5" s="1"/>
  <c r="M12" i="5"/>
  <c r="N12" i="5" s="1"/>
  <c r="M36" i="5"/>
  <c r="N36" i="5" s="1"/>
  <c r="N46" i="5"/>
  <c r="M20" i="5"/>
  <c r="M24" i="5" s="1"/>
  <c r="N44" i="5"/>
  <c r="M47" i="5"/>
  <c r="N47" i="5" s="1"/>
  <c r="G18" i="5"/>
  <c r="I39" i="5"/>
  <c r="M45" i="5"/>
  <c r="M48" i="5" s="1"/>
  <c r="I5" i="5"/>
  <c r="K46" i="1"/>
  <c r="E11" i="4"/>
  <c r="E12" i="4" s="1"/>
  <c r="D11" i="4"/>
  <c r="E9" i="4"/>
  <c r="E10" i="4" s="1"/>
  <c r="D9" i="4"/>
  <c r="N29" i="5" l="1"/>
  <c r="N37" i="5" s="1"/>
  <c r="M29" i="5"/>
  <c r="M37" i="5" s="1"/>
  <c r="L37" i="5"/>
  <c r="N48" i="5"/>
  <c r="M15" i="5"/>
  <c r="M18" i="5" s="1"/>
  <c r="L18" i="5"/>
  <c r="N15" i="5"/>
  <c r="N18" i="5" s="1"/>
  <c r="L5" i="5"/>
  <c r="I13" i="5"/>
  <c r="N20" i="5"/>
  <c r="N24" i="5" s="1"/>
  <c r="L39" i="5"/>
  <c r="I42" i="5"/>
  <c r="G11" i="4"/>
  <c r="H11" i="4" s="1"/>
  <c r="H12" i="4" s="1"/>
  <c r="L13" i="5" l="1"/>
  <c r="M5" i="5"/>
  <c r="M13" i="5" s="1"/>
  <c r="M39" i="5"/>
  <c r="M42" i="5" s="1"/>
  <c r="L42" i="5"/>
  <c r="G9" i="4"/>
  <c r="H9" i="4" s="1"/>
  <c r="H10" i="4" s="1"/>
  <c r="D7" i="4"/>
  <c r="E7" i="4" s="1"/>
  <c r="G7" i="4"/>
  <c r="N39" i="5" l="1"/>
  <c r="N42" i="5" s="1"/>
  <c r="N5" i="5"/>
  <c r="N13" i="5" s="1"/>
  <c r="H7" i="4"/>
  <c r="H8" i="4" s="1"/>
  <c r="E19" i="4"/>
  <c r="E8" i="4" l="1"/>
  <c r="O8" i="4" s="1"/>
  <c r="E20" i="4" l="1"/>
  <c r="H19" i="4"/>
  <c r="P10" i="4"/>
  <c r="O12" i="4"/>
  <c r="F19" i="4"/>
  <c r="C19" i="4"/>
  <c r="H20" i="4"/>
  <c r="P12" i="4" l="1"/>
  <c r="P8" i="4"/>
  <c r="O46" i="1" l="1"/>
  <c r="AA46" i="1" l="1"/>
  <c r="AC46" i="1"/>
  <c r="AE46" i="1"/>
  <c r="AG46" i="1"/>
  <c r="O10" i="4"/>
</calcChain>
</file>

<file path=xl/sharedStrings.xml><?xml version="1.0" encoding="utf-8"?>
<sst xmlns="http://schemas.openxmlformats.org/spreadsheetml/2006/main" count="366" uniqueCount="231">
  <si>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</si>
  <si>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</si>
  <si>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</si>
  <si>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</si>
  <si>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</si>
  <si>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</si>
  <si>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</si>
  <si>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</si>
  <si>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</si>
  <si>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</si>
  <si>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</si>
  <si>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6"/>
  </si>
  <si>
    <t>農　業　経　営　改　善　計　画</t>
    <phoneticPr fontId="6"/>
  </si>
  <si>
    <t>現　　　状</t>
    <rPh sb="0" eb="1">
      <t>ウツツ</t>
    </rPh>
    <rPh sb="4" eb="5">
      <t>ジョウ</t>
    </rPh>
    <phoneticPr fontId="6"/>
  </si>
  <si>
    <t>ア　農用地</t>
    <rPh sb="2" eb="5">
      <t>ノウヨウチ</t>
    </rPh>
    <phoneticPr fontId="6"/>
  </si>
  <si>
    <t>区   分</t>
    <phoneticPr fontId="6"/>
  </si>
  <si>
    <t>規　　模</t>
    <rPh sb="0" eb="1">
      <t>キ</t>
    </rPh>
    <rPh sb="3" eb="4">
      <t>ボ</t>
    </rPh>
    <phoneticPr fontId="6"/>
  </si>
  <si>
    <t>（１）営農類型</t>
    <rPh sb="3" eb="5">
      <t>エイノウ</t>
    </rPh>
    <rPh sb="5" eb="7">
      <t>ルイケイ</t>
    </rPh>
    <phoneticPr fontId="6"/>
  </si>
  <si>
    <t>（１）生産</t>
    <rPh sb="3" eb="5">
      <t>セイサン</t>
    </rPh>
    <phoneticPr fontId="6"/>
  </si>
  <si>
    <t>イ　農業生産施設</t>
    <rPh sb="2" eb="4">
      <t>ノウギョウ</t>
    </rPh>
    <rPh sb="4" eb="6">
      <t>セイサン</t>
    </rPh>
    <rPh sb="6" eb="8">
      <t>シセツ</t>
    </rPh>
    <phoneticPr fontId="6"/>
  </si>
  <si>
    <t>種　別</t>
    <rPh sb="0" eb="1">
      <t>シュ</t>
    </rPh>
    <rPh sb="2" eb="3">
      <t>ベツ</t>
    </rPh>
    <phoneticPr fontId="6"/>
  </si>
  <si>
    <t>①　農業経営体の営農活動の現状及び目標</t>
    <rPh sb="13" eb="15">
      <t>ゲンジョウ</t>
    </rPh>
    <rPh sb="15" eb="16">
      <t>オヨ</t>
    </rPh>
    <rPh sb="17" eb="19">
      <t>モクヒョウ</t>
    </rPh>
    <phoneticPr fontId="6"/>
  </si>
  <si>
    <t>（３）農用地及び農業生産施設</t>
    <rPh sb="3" eb="6">
      <t>ノウヨウチ</t>
    </rPh>
    <rPh sb="6" eb="7">
      <t>オヨ</t>
    </rPh>
    <rPh sb="8" eb="10">
      <t>ノウギョウ</t>
    </rPh>
    <rPh sb="10" eb="12">
      <t>セイサン</t>
    </rPh>
    <rPh sb="12" eb="14">
      <t>シセツ</t>
    </rPh>
    <phoneticPr fontId="6"/>
  </si>
  <si>
    <t>②  農業経営の規模拡大に関する現状及び目標</t>
    <rPh sb="10" eb="12">
      <t>カクダイ</t>
    </rPh>
    <rPh sb="16" eb="18">
      <t>ゲンジョウ</t>
    </rPh>
    <rPh sb="18" eb="19">
      <t>オヨ</t>
    </rPh>
    <phoneticPr fontId="6"/>
  </si>
  <si>
    <t>現状</t>
    <rPh sb="0" eb="2">
      <t>ゲンジョウ</t>
    </rPh>
    <phoneticPr fontId="6"/>
  </si>
  <si>
    <t>万円</t>
    <rPh sb="0" eb="2">
      <t>マンエン</t>
    </rPh>
    <phoneticPr fontId="6"/>
  </si>
  <si>
    <t>主たる従事者の人数</t>
    <rPh sb="0" eb="1">
      <t>シュ</t>
    </rPh>
    <rPh sb="3" eb="6">
      <t>ジュウジシャ</t>
    </rPh>
    <rPh sb="7" eb="9">
      <t>ニンズウ</t>
    </rPh>
    <phoneticPr fontId="6"/>
  </si>
  <si>
    <t>事  業  内　容</t>
    <rPh sb="6" eb="7">
      <t>ウチ</t>
    </rPh>
    <rPh sb="8" eb="9">
      <t>カタチ</t>
    </rPh>
    <phoneticPr fontId="6"/>
  </si>
  <si>
    <t>作目・部門名
（耕　　種）</t>
    <rPh sb="8" eb="9">
      <t>コウ</t>
    </rPh>
    <rPh sb="11" eb="12">
      <t>タネ</t>
    </rPh>
    <phoneticPr fontId="6"/>
  </si>
  <si>
    <t>作目・部門名
（畜　　産）</t>
    <rPh sb="8" eb="9">
      <t>チク</t>
    </rPh>
    <rPh sb="11" eb="12">
      <t>サン</t>
    </rPh>
    <phoneticPr fontId="6"/>
  </si>
  <si>
    <t>（２）農畜産物の加工・販売その他の
　関連・附帯事業（売上げ）</t>
    <phoneticPr fontId="6"/>
  </si>
  <si>
    <t>年間所得</t>
    <rPh sb="0" eb="2">
      <t>ネンカン</t>
    </rPh>
    <rPh sb="2" eb="4">
      <t>ショトク</t>
    </rPh>
    <phoneticPr fontId="6"/>
  </si>
  <si>
    <t>現状</t>
    <rPh sb="0" eb="2">
      <t>ゲンジョウ</t>
    </rPh>
    <phoneticPr fontId="6"/>
  </si>
  <si>
    <t>主たる従事者１人
当たりの年間所得</t>
    <rPh sb="0" eb="1">
      <t>シュ</t>
    </rPh>
    <rPh sb="3" eb="6">
      <t>ジュウジシャ</t>
    </rPh>
    <rPh sb="7" eb="8">
      <t>ニン</t>
    </rPh>
    <rPh sb="9" eb="10">
      <t>ア</t>
    </rPh>
    <rPh sb="13" eb="15">
      <t>ネンカン</t>
    </rPh>
    <rPh sb="15" eb="17">
      <t>ショトク</t>
    </rPh>
    <phoneticPr fontId="6"/>
  </si>
  <si>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6"/>
  </si>
  <si>
    <t>③　生産方式の合理化に関する現状と目標・措置</t>
    <rPh sb="2" eb="4">
      <t>セイサン</t>
    </rPh>
    <rPh sb="4" eb="6">
      <t>ホウシキ</t>
    </rPh>
    <rPh sb="11" eb="12">
      <t>カン</t>
    </rPh>
    <rPh sb="14" eb="16">
      <t>ゲンジョウ</t>
    </rPh>
    <rPh sb="17" eb="19">
      <t>モクヒョウ</t>
    </rPh>
    <rPh sb="20" eb="22">
      <t>ソチ</t>
    </rPh>
    <phoneticPr fontId="6"/>
  </si>
  <si>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6"/>
  </si>
  <si>
    <t>年間労働時間</t>
    <rPh sb="0" eb="2">
      <t>ネンカン</t>
    </rPh>
    <rPh sb="2" eb="4">
      <t>ロウドウ</t>
    </rPh>
    <rPh sb="4" eb="6">
      <t>ジカン</t>
    </rPh>
    <phoneticPr fontId="6"/>
  </si>
  <si>
    <t>（参考）経営の構成</t>
    <rPh sb="1" eb="3">
      <t>サンコウ</t>
    </rPh>
    <phoneticPr fontId="6"/>
  </si>
  <si>
    <t>（１）構成員・役員</t>
    <rPh sb="3" eb="4">
      <t>カマエ</t>
    </rPh>
    <rPh sb="4" eb="5">
      <t>シゲル</t>
    </rPh>
    <rPh sb="5" eb="6">
      <t>イン</t>
    </rPh>
    <rPh sb="7" eb="9">
      <t>ヤクイン</t>
    </rPh>
    <phoneticPr fontId="6"/>
  </si>
  <si>
    <r>
      <rPr>
        <sz val="12"/>
        <rFont val="ＭＳ 明朝"/>
        <family val="1"/>
        <charset val="128"/>
      </rPr>
      <t xml:space="preserve">氏    名
</t>
    </r>
    <r>
      <rPr>
        <sz val="9"/>
        <rFont val="ＭＳ 明朝"/>
        <family val="1"/>
        <charset val="128"/>
      </rPr>
      <t>(法人経営にあっては役員の氏名）</t>
    </r>
    <phoneticPr fontId="6"/>
  </si>
  <si>
    <t>年齢</t>
  </si>
  <si>
    <t>性別</t>
  </si>
  <si>
    <t>代表者との続柄(法人経営にあっては役職)</t>
  </si>
  <si>
    <t>担当業務</t>
  </si>
  <si>
    <t>主たる
従事者</t>
    <rPh sb="0" eb="1">
      <t>シュ</t>
    </rPh>
    <rPh sb="4" eb="7">
      <t>ジュウジシャ</t>
    </rPh>
    <phoneticPr fontId="6"/>
  </si>
  <si>
    <t>（２）雇  用  者</t>
    <phoneticPr fontId="6"/>
  </si>
  <si>
    <t>常時雇（年間）</t>
  </si>
  <si>
    <t>実 人 数</t>
  </si>
  <si>
    <t>現状</t>
  </si>
  <si>
    <t>人</t>
  </si>
  <si>
    <t>見通し</t>
  </si>
  <si>
    <t>臨時雇（年間）</t>
  </si>
  <si>
    <t>延べ人数</t>
  </si>
  <si>
    <t>数量</t>
    <rPh sb="0" eb="2">
      <t>スウリョウ</t>
    </rPh>
    <phoneticPr fontId="6"/>
  </si>
  <si>
    <t>備考</t>
    <rPh sb="0" eb="2">
      <t>ビコウ</t>
    </rPh>
    <phoneticPr fontId="6"/>
  </si>
  <si>
    <t>農業用機械等の名称</t>
    <rPh sb="0" eb="3">
      <t>ノウギョウヨウ</t>
    </rPh>
    <rPh sb="3" eb="5">
      <t>キカイ</t>
    </rPh>
    <rPh sb="5" eb="6">
      <t>トウ</t>
    </rPh>
    <rPh sb="7" eb="9">
      <t>メイショウ</t>
    </rPh>
    <phoneticPr fontId="6"/>
  </si>
  <si>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6"/>
  </si>
  <si>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6"/>
  </si>
  <si>
    <t>（②「（３）農用地及び農業生産施設」に記載しているものは記載不要。）</t>
    <phoneticPr fontId="6"/>
  </si>
  <si>
    <t>建物及びその附属設備、構築物並びにソフトウェア等を記載する。</t>
    <rPh sb="23" eb="24">
      <t>トウ</t>
    </rPh>
    <phoneticPr fontId="6"/>
  </si>
  <si>
    <r>
      <t>飼養頭数</t>
    </r>
    <r>
      <rPr>
        <sz val="9"/>
        <rFont val="ＭＳ 明朝"/>
        <family val="1"/>
        <charset val="128"/>
      </rPr>
      <t>（頭、羽）</t>
    </r>
    <phoneticPr fontId="6"/>
  </si>
  <si>
    <t>連絡先</t>
    <rPh sb="0" eb="3">
      <t>レンラクサキ</t>
    </rPh>
    <phoneticPr fontId="6"/>
  </si>
  <si>
    <t>⑥　その他の農業経営の改善に関する現状と目標・措置</t>
    <rPh sb="4" eb="5">
      <t>ホカ</t>
    </rPh>
    <rPh sb="6" eb="8">
      <t>ノウギョウ</t>
    </rPh>
    <rPh sb="8" eb="10">
      <t>ケイエイ</t>
    </rPh>
    <rPh sb="11" eb="13">
      <t>カイゼン</t>
    </rPh>
    <rPh sb="14" eb="15">
      <t>カン</t>
    </rPh>
    <rPh sb="23" eb="25">
      <t>ソチ</t>
    </rPh>
    <phoneticPr fontId="6"/>
  </si>
  <si>
    <t>④　経営管理の合理化に関する現状と目標・措置</t>
    <phoneticPr fontId="6"/>
  </si>
  <si>
    <t>⑤　農業従事の態様の改善に関する現状と目標・措置</t>
    <phoneticPr fontId="6"/>
  </si>
  <si>
    <t>申請者</t>
    <rPh sb="0" eb="3">
      <t>シンセイシャ</t>
    </rPh>
    <phoneticPr fontId="6"/>
  </si>
  <si>
    <t>住所</t>
    <rPh sb="0" eb="2">
      <t>ジュウショ</t>
    </rPh>
    <phoneticPr fontId="6"/>
  </si>
  <si>
    <t>フリガナ</t>
    <phoneticPr fontId="6"/>
  </si>
  <si>
    <t>生年月日・
法人設立年月日　　　　　　　　　　　　　　　　　　　　　　　　　　　　　　　　　　</t>
    <rPh sb="0" eb="2">
      <t>セイネン</t>
    </rPh>
    <rPh sb="2" eb="4">
      <t>ガッピ</t>
    </rPh>
    <rPh sb="6" eb="8">
      <t>ホウジン</t>
    </rPh>
    <rPh sb="8" eb="10">
      <t>セツリツ</t>
    </rPh>
    <rPh sb="10" eb="13">
      <t>ネンガッピ</t>
    </rPh>
    <phoneticPr fontId="6"/>
  </si>
  <si>
    <t>　　　　　　　　　　　</t>
    <phoneticPr fontId="6"/>
  </si>
  <si>
    <t>代表者氏名
（法人のみ）</t>
    <rPh sb="0" eb="3">
      <t>ダイヒョウシャ</t>
    </rPh>
    <rPh sb="3" eb="5">
      <t>シメイ</t>
    </rPh>
    <rPh sb="7" eb="9">
      <t>ホウジン</t>
    </rPh>
    <phoneticPr fontId="6"/>
  </si>
  <si>
    <t>現　状</t>
    <phoneticPr fontId="6"/>
  </si>
  <si>
    <t>棟</t>
    <rPh sb="0" eb="1">
      <t>トウ</t>
    </rPh>
    <phoneticPr fontId="6"/>
  </si>
  <si>
    <t>㎡</t>
    <phoneticPr fontId="6"/>
  </si>
  <si>
    <t>経 営 面 積 合 計</t>
    <phoneticPr fontId="6"/>
  </si>
  <si>
    <t>その他</t>
    <phoneticPr fontId="6"/>
  </si>
  <si>
    <t>個人・法人名</t>
    <phoneticPr fontId="6"/>
  </si>
  <si>
    <t>作付面積(a)</t>
    <phoneticPr fontId="6"/>
  </si>
  <si>
    <t>現　状
(a)</t>
    <rPh sb="0" eb="1">
      <t>ウツツ</t>
    </rPh>
    <rPh sb="2" eb="3">
      <t>ジョウ</t>
    </rPh>
    <phoneticPr fontId="6"/>
  </si>
  <si>
    <t>年間農業
従事時間</t>
    <rPh sb="7" eb="9">
      <t>ジカン</t>
    </rPh>
    <phoneticPr fontId="6"/>
  </si>
  <si>
    <t>（様式第１－１号）</t>
    <rPh sb="1" eb="3">
      <t>ヨウシキ</t>
    </rPh>
    <rPh sb="3" eb="4">
      <t>ダイ</t>
    </rPh>
    <rPh sb="7" eb="8">
      <t>ゴウ</t>
    </rPh>
    <phoneticPr fontId="6"/>
  </si>
  <si>
    <t>福島県知事  殿</t>
    <rPh sb="0" eb="2">
      <t>フクシマ</t>
    </rPh>
    <phoneticPr fontId="6"/>
  </si>
  <si>
    <t>◯</t>
    <phoneticPr fontId="6"/>
  </si>
  <si>
    <t>東北農政局長  殿</t>
    <rPh sb="0" eb="2">
      <t>トウホク</t>
    </rPh>
    <rPh sb="2" eb="5">
      <t>ノウセイキョク</t>
    </rPh>
    <rPh sb="5" eb="6">
      <t>チョウ</t>
    </rPh>
    <phoneticPr fontId="6"/>
  </si>
  <si>
    <t>福島県</t>
    <rPh sb="0" eb="3">
      <t>フクシマケン</t>
    </rPh>
    <phoneticPr fontId="6"/>
  </si>
  <si>
    <t>田</t>
    <rPh sb="0" eb="1">
      <t>タ</t>
    </rPh>
    <phoneticPr fontId="5"/>
  </si>
  <si>
    <t>〇</t>
  </si>
  <si>
    <t>1台</t>
    <phoneticPr fontId="6"/>
  </si>
  <si>
    <t>農業経営改善計画認定申請書</t>
    <phoneticPr fontId="6"/>
  </si>
  <si>
    <t>□酪  農 □肉用牛 □養  豚 □養  鶏 □養　蚕 □その他の畜産（　　　　　）</t>
    <phoneticPr fontId="6"/>
  </si>
  <si>
    <t>別添資料</t>
    <rPh sb="0" eb="2">
      <t>ベッテン</t>
    </rPh>
    <rPh sb="2" eb="4">
      <t>シリョウ</t>
    </rPh>
    <phoneticPr fontId="16"/>
  </si>
  <si>
    <t>申請者名</t>
    <rPh sb="0" eb="3">
      <t>シンセイシャ</t>
    </rPh>
    <rPh sb="3" eb="4">
      <t>メイ</t>
    </rPh>
    <phoneticPr fontId="16"/>
  </si>
  <si>
    <t>農業経営改善計画認定申請に係る新規更新の別</t>
    <rPh sb="0" eb="2">
      <t>ノウギョウ</t>
    </rPh>
    <rPh sb="2" eb="4">
      <t>ケイエイ</t>
    </rPh>
    <rPh sb="4" eb="6">
      <t>カイゼン</t>
    </rPh>
    <rPh sb="6" eb="8">
      <t>ケイカク</t>
    </rPh>
    <rPh sb="8" eb="10">
      <t>ニンテイ</t>
    </rPh>
    <rPh sb="10" eb="12">
      <t>シンセイ</t>
    </rPh>
    <rPh sb="13" eb="14">
      <t>カカ</t>
    </rPh>
    <phoneticPr fontId="16"/>
  </si>
  <si>
    <t>新規　・　変更　・　更新</t>
    <rPh sb="0" eb="2">
      <t>シンキ</t>
    </rPh>
    <rPh sb="5" eb="7">
      <t>ヘンコウ</t>
    </rPh>
    <rPh sb="10" eb="12">
      <t>コウシン</t>
    </rPh>
    <phoneticPr fontId="16"/>
  </si>
  <si>
    <t>（該当する区分に○を付ける）</t>
    <rPh sb="1" eb="3">
      <t>ガイトウ</t>
    </rPh>
    <rPh sb="5" eb="7">
      <t>クブン</t>
    </rPh>
    <rPh sb="10" eb="11">
      <t>ツ</t>
    </rPh>
    <phoneticPr fontId="16"/>
  </si>
  <si>
    <t>変更・更新時の認定期間</t>
    <rPh sb="7" eb="9">
      <t>ニンテイ</t>
    </rPh>
    <phoneticPr fontId="16"/>
  </si>
  <si>
    <t>生産方式の合理化に係る農業用機械の現状（農業生産施設に記載しているものは除く）</t>
    <rPh sb="0" eb="2">
      <t>セイサン</t>
    </rPh>
    <rPh sb="2" eb="4">
      <t>ホウシキ</t>
    </rPh>
    <rPh sb="5" eb="8">
      <t>ゴウリカ</t>
    </rPh>
    <rPh sb="9" eb="10">
      <t>カカ</t>
    </rPh>
    <rPh sb="11" eb="14">
      <t>ノウギョウヨウ</t>
    </rPh>
    <rPh sb="14" eb="16">
      <t>キカイ</t>
    </rPh>
    <rPh sb="17" eb="19">
      <t>ゲンジョウ</t>
    </rPh>
    <rPh sb="20" eb="22">
      <t>ノウギョウ</t>
    </rPh>
    <rPh sb="22" eb="24">
      <t>セイサン</t>
    </rPh>
    <rPh sb="24" eb="26">
      <t>シセツ</t>
    </rPh>
    <rPh sb="27" eb="29">
      <t>キサイ</t>
    </rPh>
    <rPh sb="36" eb="37">
      <t>ノゾ</t>
    </rPh>
    <phoneticPr fontId="16"/>
  </si>
  <si>
    <t>農業用機械等の名称</t>
    <rPh sb="0" eb="3">
      <t>ノウギョウヨウ</t>
    </rPh>
    <rPh sb="3" eb="5">
      <t>キカイ</t>
    </rPh>
    <rPh sb="5" eb="6">
      <t>トウ</t>
    </rPh>
    <rPh sb="7" eb="9">
      <t>メイショウ</t>
    </rPh>
    <phoneticPr fontId="16"/>
  </si>
  <si>
    <t>数量</t>
    <rPh sb="0" eb="2">
      <t>スウリョウ</t>
    </rPh>
    <phoneticPr fontId="16"/>
  </si>
  <si>
    <t>1台</t>
    <rPh sb="1" eb="2">
      <t>ダイ</t>
    </rPh>
    <phoneticPr fontId="16"/>
  </si>
  <si>
    <t>2台</t>
    <rPh sb="1" eb="2">
      <t>ダイ</t>
    </rPh>
    <phoneticPr fontId="16"/>
  </si>
  <si>
    <t>経営規模の現状と目標</t>
    <rPh sb="0" eb="2">
      <t>ケイエイ</t>
    </rPh>
    <rPh sb="2" eb="4">
      <t>キボ</t>
    </rPh>
    <rPh sb="5" eb="7">
      <t>ゲンジョウ</t>
    </rPh>
    <rPh sb="8" eb="10">
      <t>モクヒョウ</t>
    </rPh>
    <phoneticPr fontId="16"/>
  </si>
  <si>
    <t>作物・部門名</t>
    <rPh sb="0" eb="2">
      <t>サクモツ</t>
    </rPh>
    <rPh sb="3" eb="6">
      <t>ブモンメイ</t>
    </rPh>
    <phoneticPr fontId="16"/>
  </si>
  <si>
    <t>現状</t>
    <rPh sb="0" eb="2">
      <t>ゲンジョウ</t>
    </rPh>
    <phoneticPr fontId="16"/>
  </si>
  <si>
    <t>目標</t>
    <rPh sb="0" eb="2">
      <t>モクヒョウ</t>
    </rPh>
    <phoneticPr fontId="16"/>
  </si>
  <si>
    <t>作付面積(a)
飼養頭数(頭)</t>
    <rPh sb="0" eb="2">
      <t>サクツケ</t>
    </rPh>
    <rPh sb="2" eb="4">
      <t>メンセキ</t>
    </rPh>
    <rPh sb="8" eb="10">
      <t>シヨウ</t>
    </rPh>
    <rPh sb="10" eb="12">
      <t>トウスウ</t>
    </rPh>
    <rPh sb="13" eb="14">
      <t>トウ</t>
    </rPh>
    <phoneticPr fontId="16"/>
  </si>
  <si>
    <t>販売金額(千円)</t>
    <rPh sb="0" eb="2">
      <t>ハンバイ</t>
    </rPh>
    <rPh sb="2" eb="4">
      <t>キンガク</t>
    </rPh>
    <rPh sb="5" eb="7">
      <t>センエン</t>
    </rPh>
    <phoneticPr fontId="16"/>
  </si>
  <si>
    <t>所得額(千円)</t>
    <rPh sb="0" eb="3">
      <t>ショトクガク</t>
    </rPh>
    <rPh sb="4" eb="6">
      <t>センエン</t>
    </rPh>
    <phoneticPr fontId="16"/>
  </si>
  <si>
    <t>合計</t>
    <rPh sb="0" eb="2">
      <t>ゴウケイ</t>
    </rPh>
    <phoneticPr fontId="16"/>
  </si>
  <si>
    <t>定款、規約、役員名簿、直近１カ年の財務諸表　等</t>
    <rPh sb="0" eb="2">
      <t>テイカン</t>
    </rPh>
    <rPh sb="3" eb="5">
      <t>キヤク</t>
    </rPh>
    <rPh sb="6" eb="8">
      <t>ヤクイン</t>
    </rPh>
    <rPh sb="8" eb="10">
      <t>メイボ</t>
    </rPh>
    <rPh sb="11" eb="13">
      <t>チョッキン</t>
    </rPh>
    <rPh sb="15" eb="16">
      <t>ネン</t>
    </rPh>
    <rPh sb="17" eb="19">
      <t>ザイム</t>
    </rPh>
    <rPh sb="19" eb="21">
      <t>ショヒョウ</t>
    </rPh>
    <rPh sb="22" eb="23">
      <t>トウ</t>
    </rPh>
    <phoneticPr fontId="16"/>
  </si>
  <si>
    <t>所得率</t>
    <rPh sb="0" eb="3">
      <t>ショトクリツ</t>
    </rPh>
    <phoneticPr fontId="6"/>
  </si>
  <si>
    <t>目標</t>
    <rPh sb="0" eb="2">
      <t>モクヒョウ</t>
    </rPh>
    <phoneticPr fontId="6"/>
  </si>
  <si>
    <t>　</t>
    <phoneticPr fontId="6"/>
  </si>
  <si>
    <t>男</t>
    <rPh sb="0" eb="1">
      <t>オトコ</t>
    </rPh>
    <phoneticPr fontId="3"/>
  </si>
  <si>
    <t>女</t>
    <rPh sb="0" eb="1">
      <t>オンナ</t>
    </rPh>
    <phoneticPr fontId="3"/>
  </si>
  <si>
    <t>作業補助</t>
    <rPh sb="0" eb="2">
      <t>サギョウ</t>
    </rPh>
    <rPh sb="2" eb="4">
      <t>ホジョ</t>
    </rPh>
    <phoneticPr fontId="3"/>
  </si>
  <si>
    <t>（代表者）</t>
    <phoneticPr fontId="5"/>
  </si>
  <si>
    <t>父</t>
    <rPh sb="0" eb="1">
      <t>チチ</t>
    </rPh>
    <phoneticPr fontId="3"/>
  </si>
  <si>
    <t>人</t>
    <phoneticPr fontId="6"/>
  </si>
  <si>
    <t>□施設野菜 □果樹類  □花き・花木　□その他の作物（　　　）</t>
    <phoneticPr fontId="6"/>
  </si>
  <si>
    <t>令和〇年 〇〇月 〇〇日</t>
    <rPh sb="0" eb="2">
      <t>レイワ</t>
    </rPh>
    <rPh sb="3" eb="4">
      <t>ネン</t>
    </rPh>
    <rPh sb="7" eb="8">
      <t>ガツ</t>
    </rPh>
    <rPh sb="11" eb="12">
      <t>ニチ</t>
    </rPh>
    <phoneticPr fontId="6"/>
  </si>
  <si>
    <t>福島県○○郡○○町○○字〇〇番地○</t>
    <rPh sb="5" eb="6">
      <t>グン</t>
    </rPh>
    <rPh sb="8" eb="9">
      <t>マチ</t>
    </rPh>
    <rPh sb="11" eb="12">
      <t>アザ</t>
    </rPh>
    <rPh sb="14" eb="16">
      <t>バンチ</t>
    </rPh>
    <phoneticPr fontId="6"/>
  </si>
  <si>
    <t>○○○－○○○－○○○○</t>
    <phoneticPr fontId="6"/>
  </si>
  <si>
    <t>昭和○○年 ○○月 〇〇日</t>
    <rPh sb="0" eb="2">
      <t>ショウワ</t>
    </rPh>
    <rPh sb="4" eb="5">
      <t>ネン</t>
    </rPh>
    <rPh sb="8" eb="9">
      <t>ガツ</t>
    </rPh>
    <rPh sb="12" eb="13">
      <t>ニチ</t>
    </rPh>
    <phoneticPr fontId="6"/>
  </si>
  <si>
    <t>○○町長  殿</t>
    <rPh sb="2" eb="4">
      <t>チョウチョウ</t>
    </rPh>
    <phoneticPr fontId="6"/>
  </si>
  <si>
    <t>□施設野菜 □果樹類 □花き・花木　□その他の作物（　　　）</t>
    <phoneticPr fontId="6"/>
  </si>
  <si>
    <r>
      <t>目標（</t>
    </r>
    <r>
      <rPr>
        <sz val="12"/>
        <color rgb="FF0070C0"/>
        <rFont val="ＭＳ 明朝"/>
        <family val="1"/>
        <charset val="128"/>
      </rPr>
      <t>令和〇</t>
    </r>
    <r>
      <rPr>
        <sz val="12"/>
        <color rgb="FF000000"/>
        <rFont val="ＭＳ 明朝"/>
        <family val="1"/>
        <charset val="128"/>
      </rPr>
      <t>年）</t>
    </r>
    <rPh sb="0" eb="2">
      <t>モクヒョウ</t>
    </rPh>
    <rPh sb="3" eb="5">
      <t>レイワ</t>
    </rPh>
    <rPh sb="6" eb="7">
      <t>ネン</t>
    </rPh>
    <phoneticPr fontId="6"/>
  </si>
  <si>
    <r>
      <t>目標（</t>
    </r>
    <r>
      <rPr>
        <sz val="10"/>
        <color rgb="FF0070C0"/>
        <rFont val="ＭＳ 明朝"/>
        <family val="1"/>
        <charset val="128"/>
      </rPr>
      <t>令和〇</t>
    </r>
    <r>
      <rPr>
        <sz val="10"/>
        <rFont val="ＭＳ 明朝"/>
        <family val="1"/>
        <charset val="128"/>
      </rPr>
      <t>年）</t>
    </r>
    <rPh sb="0" eb="2">
      <t>モクヒョウ</t>
    </rPh>
    <rPh sb="3" eb="5">
      <t>レイワ</t>
    </rPh>
    <rPh sb="6" eb="7">
      <t>ネン</t>
    </rPh>
    <phoneticPr fontId="6"/>
  </si>
  <si>
    <r>
      <t>目標（</t>
    </r>
    <r>
      <rPr>
        <sz val="10"/>
        <color rgb="FF0070C0"/>
        <rFont val="ＭＳ 明朝"/>
        <family val="1"/>
        <charset val="128"/>
      </rPr>
      <t>令和〇</t>
    </r>
    <r>
      <rPr>
        <sz val="10"/>
        <color rgb="FF000000"/>
        <rFont val="ＭＳ 明朝"/>
        <family val="1"/>
        <charset val="128"/>
      </rPr>
      <t>年）</t>
    </r>
    <rPh sb="0" eb="2">
      <t>モクヒョウ</t>
    </rPh>
    <rPh sb="3" eb="5">
      <t>レイワ</t>
    </rPh>
    <rPh sb="6" eb="7">
      <t>ネン</t>
    </rPh>
    <phoneticPr fontId="6"/>
  </si>
  <si>
    <t>フクシマ　タロウ</t>
    <phoneticPr fontId="6"/>
  </si>
  <si>
    <t>□複合経営</t>
    <rPh sb="1" eb="3">
      <t>フクゴウ</t>
    </rPh>
    <rPh sb="3" eb="5">
      <t>ケイエイ</t>
    </rPh>
    <phoneticPr fontId="6"/>
  </si>
  <si>
    <r>
      <rPr>
        <sz val="10"/>
        <color rgb="FF0070C0"/>
        <rFont val="ＭＳ 明朝"/>
        <family val="1"/>
        <charset val="128"/>
      </rPr>
      <t>☑</t>
    </r>
    <r>
      <rPr>
        <sz val="10"/>
        <rFont val="ＭＳ 明朝"/>
        <family val="1"/>
        <charset val="128"/>
      </rPr>
      <t xml:space="preserve">稲作 □麦類作 □雑穀・いも類・豆類 □工芸農作物 □露地野菜 </t>
    </r>
    <rPh sb="1" eb="3">
      <t>イナサク</t>
    </rPh>
    <rPh sb="5" eb="7">
      <t>ムギルイ</t>
    </rPh>
    <rPh sb="7" eb="8">
      <t>サク</t>
    </rPh>
    <phoneticPr fontId="6"/>
  </si>
  <si>
    <r>
      <rPr>
        <sz val="12"/>
        <color rgb="FF0070C0"/>
        <rFont val="ＭＳ 明朝"/>
        <family val="1"/>
        <charset val="128"/>
      </rPr>
      <t>2</t>
    </r>
    <r>
      <rPr>
        <sz val="12"/>
        <color rgb="FF000000"/>
        <rFont val="ＭＳ 明朝"/>
        <family val="1"/>
        <charset val="128"/>
      </rPr>
      <t>人</t>
    </r>
    <rPh sb="1" eb="2">
      <t>ヒト</t>
    </rPh>
    <phoneticPr fontId="6"/>
  </si>
  <si>
    <r>
      <rPr>
        <sz val="12"/>
        <color rgb="FF0070C0"/>
        <rFont val="ＭＳ 明朝"/>
        <family val="1"/>
        <charset val="128"/>
      </rPr>
      <t>1,900</t>
    </r>
    <r>
      <rPr>
        <sz val="12"/>
        <rFont val="ＭＳ 明朝"/>
        <family val="1"/>
        <charset val="128"/>
      </rPr>
      <t>時間</t>
    </r>
    <rPh sb="5" eb="7">
      <t>ジカン</t>
    </rPh>
    <phoneticPr fontId="6"/>
  </si>
  <si>
    <r>
      <rPr>
        <sz val="12"/>
        <color rgb="FF0070C0"/>
        <rFont val="ＭＳ 明朝"/>
        <family val="1"/>
        <charset val="128"/>
      </rPr>
      <t>3,800</t>
    </r>
    <r>
      <rPr>
        <sz val="12"/>
        <rFont val="ＭＳ 明朝"/>
        <family val="1"/>
        <charset val="128"/>
      </rPr>
      <t>時間</t>
    </r>
    <rPh sb="5" eb="7">
      <t>ジカン</t>
    </rPh>
    <phoneticPr fontId="6"/>
  </si>
  <si>
    <r>
      <rPr>
        <sz val="12"/>
        <color rgb="FF0070C0"/>
        <rFont val="ＭＳ 明朝"/>
        <family val="1"/>
        <charset val="128"/>
      </rPr>
      <t>2,000</t>
    </r>
    <r>
      <rPr>
        <sz val="12"/>
        <rFont val="ＭＳ 明朝"/>
        <family val="1"/>
        <charset val="128"/>
      </rPr>
      <t>時間</t>
    </r>
    <rPh sb="5" eb="7">
      <t>ジカン</t>
    </rPh>
    <phoneticPr fontId="6"/>
  </si>
  <si>
    <r>
      <rPr>
        <sz val="12"/>
        <color rgb="FF0070C0"/>
        <rFont val="ＭＳ 明朝"/>
        <family val="1"/>
        <charset val="128"/>
      </rPr>
      <t>4,000</t>
    </r>
    <r>
      <rPr>
        <sz val="12"/>
        <rFont val="ＭＳ 明朝"/>
        <family val="1"/>
        <charset val="128"/>
      </rPr>
      <t>時間</t>
    </r>
    <rPh sb="5" eb="7">
      <t>ジカン</t>
    </rPh>
    <phoneticPr fontId="6"/>
  </si>
  <si>
    <t>作業受託（収穫・乾燥調製）</t>
    <rPh sb="0" eb="4">
      <t>サギョウジュタク</t>
    </rPh>
    <rPh sb="5" eb="7">
      <t>シュウカク</t>
    </rPh>
    <rPh sb="8" eb="12">
      <t>カンソウチョウセイ</t>
    </rPh>
    <phoneticPr fontId="6"/>
  </si>
  <si>
    <t>単収（㎏/10a）</t>
    <rPh sb="0" eb="2">
      <t>タンシュウ</t>
    </rPh>
    <phoneticPr fontId="6"/>
  </si>
  <si>
    <r>
      <t>目標（</t>
    </r>
    <r>
      <rPr>
        <sz val="10"/>
        <color rgb="FF0070C0"/>
        <rFont val="ＭＳ 明朝"/>
        <family val="1"/>
        <charset val="128"/>
      </rPr>
      <t>令和〇年</t>
    </r>
    <r>
      <rPr>
        <sz val="10"/>
        <rFont val="ＭＳ 明朝"/>
        <family val="1"/>
        <charset val="128"/>
      </rPr>
      <t>）</t>
    </r>
    <rPh sb="0" eb="2">
      <t>モクヒョウ</t>
    </rPh>
    <rPh sb="3" eb="5">
      <t>レイワ</t>
    </rPh>
    <rPh sb="6" eb="7">
      <t>ネン</t>
    </rPh>
    <phoneticPr fontId="6"/>
  </si>
  <si>
    <r>
      <t>目   標（</t>
    </r>
    <r>
      <rPr>
        <sz val="12"/>
        <color rgb="FF0070C0"/>
        <rFont val="ＭＳ 明朝"/>
        <family val="1"/>
        <charset val="128"/>
      </rPr>
      <t>令和〇</t>
    </r>
    <r>
      <rPr>
        <sz val="12"/>
        <rFont val="ＭＳ 明朝"/>
        <family val="1"/>
        <charset val="128"/>
      </rPr>
      <t>年）</t>
    </r>
    <phoneticPr fontId="6"/>
  </si>
  <si>
    <t>生産量</t>
    <rPh sb="0" eb="3">
      <t>セイサンリョウ</t>
    </rPh>
    <phoneticPr fontId="6"/>
  </si>
  <si>
    <t>○○町</t>
    <rPh sb="2" eb="3">
      <t>マチ</t>
    </rPh>
    <phoneticPr fontId="3"/>
  </si>
  <si>
    <t>○○市</t>
    <rPh sb="2" eb="3">
      <t>シ</t>
    </rPh>
    <phoneticPr fontId="3"/>
  </si>
  <si>
    <t>○○町</t>
    <rPh sb="2" eb="3">
      <t>マチ</t>
    </rPh>
    <phoneticPr fontId="6"/>
  </si>
  <si>
    <t>水稲（主食用米）</t>
    <rPh sb="0" eb="2">
      <t>スイトウ</t>
    </rPh>
    <rPh sb="3" eb="6">
      <t>シュショクヨウ</t>
    </rPh>
    <rPh sb="6" eb="7">
      <t>マイ</t>
    </rPh>
    <phoneticPr fontId="16"/>
  </si>
  <si>
    <t>水稲（飼料用米）</t>
    <rPh sb="0" eb="2">
      <t>スイトウ</t>
    </rPh>
    <rPh sb="3" eb="7">
      <t>シリョウヨウマイ</t>
    </rPh>
    <phoneticPr fontId="16"/>
  </si>
  <si>
    <t>水稲作業受託</t>
    <rPh sb="0" eb="2">
      <t>スイトウ</t>
    </rPh>
    <rPh sb="2" eb="4">
      <t>サギョウ</t>
    </rPh>
    <rPh sb="4" eb="6">
      <t>ジュタク</t>
    </rPh>
    <phoneticPr fontId="6"/>
  </si>
  <si>
    <t>生産量
(kg)</t>
    <rPh sb="0" eb="3">
      <t>セイサンリョウ</t>
    </rPh>
    <phoneticPr fontId="16"/>
  </si>
  <si>
    <t>事業外収益</t>
    <rPh sb="0" eb="2">
      <t>ジギョウ</t>
    </rPh>
    <rPh sb="2" eb="3">
      <t>ソト</t>
    </rPh>
    <rPh sb="3" eb="5">
      <t>シュウエキ</t>
    </rPh>
    <phoneticPr fontId="6"/>
  </si>
  <si>
    <t>販売単価等（円/㎏）</t>
    <rPh sb="0" eb="2">
      <t>ハンバイ</t>
    </rPh>
    <rPh sb="2" eb="4">
      <t>タンカ</t>
    </rPh>
    <rPh sb="4" eb="5">
      <t>トウ</t>
    </rPh>
    <rPh sb="6" eb="7">
      <t>エン</t>
    </rPh>
    <phoneticPr fontId="6"/>
  </si>
  <si>
    <t>水田活用の直接支払交付金</t>
    <phoneticPr fontId="6"/>
  </si>
  <si>
    <t>水稲(主食用米）</t>
    <rPh sb="0" eb="2">
      <t>スイトウ</t>
    </rPh>
    <rPh sb="3" eb="7">
      <t>シュショクヨウマイ</t>
    </rPh>
    <phoneticPr fontId="6"/>
  </si>
  <si>
    <t>水稲(飼料用米）</t>
    <rPh sb="0" eb="2">
      <t>スイトウ</t>
    </rPh>
    <rPh sb="3" eb="7">
      <t>シリョウヨウマイ</t>
    </rPh>
    <phoneticPr fontId="6"/>
  </si>
  <si>
    <t>110,000kg</t>
    <phoneticPr fontId="6"/>
  </si>
  <si>
    <t>55,200kg</t>
    <phoneticPr fontId="6"/>
  </si>
  <si>
    <t>137,500kg</t>
    <phoneticPr fontId="6"/>
  </si>
  <si>
    <t>69,000kg</t>
    <phoneticPr fontId="6"/>
  </si>
  <si>
    <r>
      <rPr>
        <sz val="12"/>
        <color rgb="FF0070C0"/>
        <rFont val="ＭＳ 明朝"/>
        <family val="1"/>
        <charset val="128"/>
      </rPr>
      <t>1,677</t>
    </r>
    <r>
      <rPr>
        <sz val="12"/>
        <rFont val="ＭＳ 明朝"/>
        <family val="1"/>
        <charset val="128"/>
      </rPr>
      <t>万円</t>
    </r>
    <rPh sb="5" eb="7">
      <t>マンエン</t>
    </rPh>
    <phoneticPr fontId="6"/>
  </si>
  <si>
    <r>
      <rPr>
        <sz val="12"/>
        <color rgb="FF0070C0"/>
        <rFont val="ＭＳ 明朝"/>
        <family val="1"/>
        <charset val="128"/>
      </rPr>
      <t>968</t>
    </r>
    <r>
      <rPr>
        <sz val="12"/>
        <rFont val="ＭＳ 明朝"/>
        <family val="1"/>
        <charset val="128"/>
      </rPr>
      <t>万円</t>
    </r>
    <rPh sb="3" eb="5">
      <t>マンエン</t>
    </rPh>
    <phoneticPr fontId="6"/>
  </si>
  <si>
    <r>
      <rPr>
        <sz val="12"/>
        <color rgb="FF0070C0"/>
        <rFont val="ＭＳ 明朝"/>
        <family val="1"/>
        <charset val="128"/>
      </rPr>
      <t>484</t>
    </r>
    <r>
      <rPr>
        <sz val="12"/>
        <rFont val="ＭＳ 明朝"/>
        <family val="1"/>
        <charset val="128"/>
      </rPr>
      <t>万円</t>
    </r>
    <rPh sb="3" eb="5">
      <t>マンエン</t>
    </rPh>
    <phoneticPr fontId="6"/>
  </si>
  <si>
    <r>
      <rPr>
        <sz val="12"/>
        <color rgb="FF0070C0"/>
        <rFont val="ＭＳ 明朝"/>
        <family val="1"/>
        <charset val="128"/>
      </rPr>
      <t>838.5</t>
    </r>
    <r>
      <rPr>
        <sz val="12"/>
        <rFont val="ＭＳ 明朝"/>
        <family val="1"/>
        <charset val="128"/>
      </rPr>
      <t>万円</t>
    </r>
    <rPh sb="5" eb="7">
      <t>マンエン</t>
    </rPh>
    <phoneticPr fontId="6"/>
  </si>
  <si>
    <r>
      <rPr>
        <sz val="12"/>
        <color rgb="FF0070C0"/>
        <rFont val="ＭＳ 明朝"/>
        <family val="1"/>
        <charset val="128"/>
      </rPr>
      <t>374</t>
    </r>
    <r>
      <rPr>
        <sz val="12"/>
        <color rgb="FF000000"/>
        <rFont val="ＭＳ 明朝"/>
        <family val="1"/>
        <charset val="128"/>
      </rPr>
      <t>万円</t>
    </r>
    <rPh sb="3" eb="5">
      <t>マンエン</t>
    </rPh>
    <phoneticPr fontId="6"/>
  </si>
  <si>
    <t>田</t>
    <rPh sb="0" eb="1">
      <t>タ</t>
    </rPh>
    <phoneticPr fontId="6"/>
  </si>
  <si>
    <r>
      <t>目標（</t>
    </r>
    <r>
      <rPr>
        <sz val="12"/>
        <color rgb="FF0070C0"/>
        <rFont val="ＭＳ 明朝"/>
        <family val="1"/>
        <charset val="128"/>
      </rPr>
      <t>令和〇</t>
    </r>
    <r>
      <rPr>
        <sz val="12"/>
        <rFont val="ＭＳ 明朝"/>
        <family val="1"/>
        <charset val="128"/>
      </rPr>
      <t>年）
(a)</t>
    </r>
    <rPh sb="0" eb="2">
      <t>モクヒョウ</t>
    </rPh>
    <rPh sb="3" eb="5">
      <t>レイワ</t>
    </rPh>
    <rPh sb="6" eb="7">
      <t>ネン</t>
    </rPh>
    <phoneticPr fontId="6"/>
  </si>
  <si>
    <t>育苗ハウス</t>
    <rPh sb="0" eb="2">
      <t>イクビョウ</t>
    </rPh>
    <phoneticPr fontId="16"/>
  </si>
  <si>
    <r>
      <t>目標（</t>
    </r>
    <r>
      <rPr>
        <sz val="12"/>
        <color rgb="FF0070C0"/>
        <rFont val="ＭＳ 明朝"/>
        <family val="1"/>
        <charset val="128"/>
      </rPr>
      <t>令和〇</t>
    </r>
    <r>
      <rPr>
        <sz val="12"/>
        <color rgb="FF000000"/>
        <rFont val="ＭＳ 明朝"/>
        <family val="1"/>
        <charset val="128"/>
      </rPr>
      <t>年）</t>
    </r>
    <rPh sb="3" eb="5">
      <t>レイワ</t>
    </rPh>
    <rPh sb="6" eb="7">
      <t>ネン</t>
    </rPh>
    <phoneticPr fontId="6"/>
  </si>
  <si>
    <t>乾燥機（更新）45石</t>
    <rPh sb="0" eb="3">
      <t>カンソウキ</t>
    </rPh>
    <rPh sb="4" eb="6">
      <t>コウシン</t>
    </rPh>
    <rPh sb="9" eb="10">
      <t>イシ</t>
    </rPh>
    <phoneticPr fontId="6"/>
  </si>
  <si>
    <t>1台</t>
  </si>
  <si>
    <t>福島　太郎</t>
    <rPh sb="0" eb="2">
      <t>フクシマ</t>
    </rPh>
    <rPh sb="3" eb="5">
      <t>タロウ</t>
    </rPh>
    <phoneticPr fontId="3"/>
  </si>
  <si>
    <t>福島　花子</t>
    <rPh sb="0" eb="2">
      <t>フクシマ</t>
    </rPh>
    <rPh sb="3" eb="5">
      <t>ハナコ</t>
    </rPh>
    <phoneticPr fontId="3"/>
  </si>
  <si>
    <t>福島　吉郎</t>
    <rPh sb="0" eb="2">
      <t>フクシマ</t>
    </rPh>
    <rPh sb="3" eb="5">
      <t>キチロウ</t>
    </rPh>
    <phoneticPr fontId="6"/>
  </si>
  <si>
    <t>福島　幸子</t>
    <rPh sb="0" eb="2">
      <t>フクシマ</t>
    </rPh>
    <rPh sb="3" eb="5">
      <t>ユキコ</t>
    </rPh>
    <phoneticPr fontId="6"/>
  </si>
  <si>
    <t>女</t>
    <rPh sb="0" eb="1">
      <t>オンナ</t>
    </rPh>
    <phoneticPr fontId="6"/>
  </si>
  <si>
    <t>妻</t>
    <rPh sb="0" eb="1">
      <t>ツマ</t>
    </rPh>
    <phoneticPr fontId="3"/>
  </si>
  <si>
    <t>母</t>
    <rPh sb="0" eb="1">
      <t>ハハ</t>
    </rPh>
    <phoneticPr fontId="6"/>
  </si>
  <si>
    <t>農作業全般</t>
    <rPh sb="0" eb="3">
      <t>ノウサギョウ</t>
    </rPh>
    <rPh sb="3" eb="5">
      <t>ゼンパン</t>
    </rPh>
    <phoneticPr fontId="3"/>
  </si>
  <si>
    <r>
      <t>見通し（</t>
    </r>
    <r>
      <rPr>
        <sz val="12"/>
        <color rgb="FF0070C0"/>
        <rFont val="ＭＳ 明朝"/>
        <family val="1"/>
        <charset val="128"/>
      </rPr>
      <t>令和〇</t>
    </r>
    <r>
      <rPr>
        <sz val="12"/>
        <color theme="1"/>
        <rFont val="ＭＳ 明朝"/>
        <family val="1"/>
        <charset val="128"/>
      </rPr>
      <t>年）</t>
    </r>
    <rPh sb="0" eb="2">
      <t>ミトオ</t>
    </rPh>
    <rPh sb="4" eb="6">
      <t>レイワ</t>
    </rPh>
    <rPh sb="7" eb="8">
      <t>ネン</t>
    </rPh>
    <phoneticPr fontId="6"/>
  </si>
  <si>
    <t>平成〇〇年〇〇月〇〇日　～　令和〇年〇〇月〇〇日</t>
    <rPh sb="0" eb="2">
      <t>ヘイセイ</t>
    </rPh>
    <rPh sb="4" eb="5">
      <t>ネン</t>
    </rPh>
    <rPh sb="7" eb="8">
      <t>ガツ</t>
    </rPh>
    <rPh sb="10" eb="11">
      <t>ニチ</t>
    </rPh>
    <rPh sb="14" eb="16">
      <t>レイワ</t>
    </rPh>
    <rPh sb="17" eb="18">
      <t>ネン</t>
    </rPh>
    <rPh sb="20" eb="21">
      <t>ガツ</t>
    </rPh>
    <rPh sb="23" eb="24">
      <t>ニチ</t>
    </rPh>
    <phoneticPr fontId="16"/>
  </si>
  <si>
    <t>トラクタ　41ps</t>
    <phoneticPr fontId="16"/>
  </si>
  <si>
    <t>ロータリー</t>
    <phoneticPr fontId="16"/>
  </si>
  <si>
    <t>育苗用播種機　200箱/ｈ</t>
    <rPh sb="0" eb="3">
      <t>イクビョウヨウ</t>
    </rPh>
    <rPh sb="3" eb="5">
      <t>ハシュ</t>
    </rPh>
    <rPh sb="5" eb="6">
      <t>キ</t>
    </rPh>
    <rPh sb="10" eb="11">
      <t>ハコ</t>
    </rPh>
    <phoneticPr fontId="16"/>
  </si>
  <si>
    <t>田植機　8条</t>
    <rPh sb="0" eb="3">
      <t>タウエキ</t>
    </rPh>
    <rPh sb="5" eb="6">
      <t>ジョウ</t>
    </rPh>
    <phoneticPr fontId="16"/>
  </si>
  <si>
    <t>1台</t>
    <rPh sb="1" eb="2">
      <t>ダイ</t>
    </rPh>
    <phoneticPr fontId="6"/>
  </si>
  <si>
    <t>乾燥機　45石</t>
    <rPh sb="0" eb="3">
      <t>カンソウキ</t>
    </rPh>
    <rPh sb="6" eb="7">
      <t>セキ</t>
    </rPh>
    <phoneticPr fontId="6"/>
  </si>
  <si>
    <t>2台</t>
    <rPh sb="1" eb="2">
      <t>ダイ</t>
    </rPh>
    <phoneticPr fontId="6"/>
  </si>
  <si>
    <t>籾摺り機　５インチ</t>
    <rPh sb="0" eb="2">
      <t>モミス</t>
    </rPh>
    <rPh sb="3" eb="4">
      <t>キ</t>
    </rPh>
    <phoneticPr fontId="6"/>
  </si>
  <si>
    <t>刈払い機</t>
    <rPh sb="0" eb="2">
      <t>カリハラ</t>
    </rPh>
    <rPh sb="3" eb="4">
      <t>キ</t>
    </rPh>
    <phoneticPr fontId="6"/>
  </si>
  <si>
    <t>トラック　２ｔ</t>
    <phoneticPr fontId="6"/>
  </si>
  <si>
    <t>福島　太郎</t>
    <rPh sb="0" eb="2">
      <t>フクシマ</t>
    </rPh>
    <rPh sb="3" eb="5">
      <t>タロウ</t>
    </rPh>
    <phoneticPr fontId="5"/>
  </si>
  <si>
    <t>福島太郎</t>
    <rPh sb="0" eb="2">
      <t>フクシマ</t>
    </rPh>
    <rPh sb="2" eb="4">
      <t>タロウ</t>
    </rPh>
    <phoneticPr fontId="6"/>
  </si>
  <si>
    <t>【現状】
・簡易記帳による青色申告。
【目標】
・複式簿記による青色申告。
【措置】　　　
・研修会等へ参加し複式簿記を習得する。</t>
    <rPh sb="6" eb="8">
      <t>カンイ</t>
    </rPh>
    <rPh sb="8" eb="10">
      <t>キチョウ</t>
    </rPh>
    <rPh sb="13" eb="15">
      <t>アオイロ</t>
    </rPh>
    <rPh sb="15" eb="17">
      <t>シンコク</t>
    </rPh>
    <rPh sb="25" eb="29">
      <t>フクシキボキ</t>
    </rPh>
    <rPh sb="32" eb="36">
      <t>アオイロシンコク</t>
    </rPh>
    <rPh sb="39" eb="41">
      <t>ソチ</t>
    </rPh>
    <rPh sb="47" eb="50">
      <t>ケンシュウカイ</t>
    </rPh>
    <rPh sb="50" eb="51">
      <t>ナド</t>
    </rPh>
    <rPh sb="52" eb="54">
      <t>サンカ</t>
    </rPh>
    <rPh sb="55" eb="59">
      <t>フクシキボキ</t>
    </rPh>
    <phoneticPr fontId="6"/>
  </si>
  <si>
    <t xml:space="preserve">【現状】
・不定休で特に休日を設けていない。　　　　　　　　　　　　
【目標】
・作業体系の見直しを行うとともに定期的に休日を取得する。
【措置】
・臨時雇用を活用し、労働負担の軽減を図る。
                  </t>
    <rPh sb="6" eb="9">
      <t>フテイキュウ</t>
    </rPh>
    <rPh sb="10" eb="11">
      <t>トク</t>
    </rPh>
    <rPh sb="12" eb="14">
      <t>キュウジツ</t>
    </rPh>
    <rPh sb="15" eb="16">
      <t>モウ</t>
    </rPh>
    <rPh sb="41" eb="45">
      <t>サギョウタイケイ</t>
    </rPh>
    <rPh sb="46" eb="48">
      <t>ミナオ</t>
    </rPh>
    <rPh sb="50" eb="51">
      <t>オコナ</t>
    </rPh>
    <rPh sb="56" eb="59">
      <t>テイキテキ</t>
    </rPh>
    <rPh sb="60" eb="62">
      <t>キュウジツ</t>
    </rPh>
    <rPh sb="63" eb="65">
      <t>シュトク</t>
    </rPh>
    <rPh sb="70" eb="72">
      <t>ソチ</t>
    </rPh>
    <phoneticPr fontId="6"/>
  </si>
  <si>
    <r>
      <t>　氏名：</t>
    </r>
    <r>
      <rPr>
        <sz val="11"/>
        <color rgb="FF0070C0"/>
        <rFont val="ＭＳ Ｐゴシック"/>
        <family val="3"/>
        <charset val="128"/>
        <scheme val="minor"/>
      </rPr>
      <t>福島太郎</t>
    </r>
    <rPh sb="1" eb="3">
      <t>シメイ</t>
    </rPh>
    <rPh sb="4" eb="6">
      <t>フクシマ</t>
    </rPh>
    <rPh sb="6" eb="8">
      <t>タロウ</t>
    </rPh>
    <phoneticPr fontId="16"/>
  </si>
  <si>
    <t>【現状】
・ほ場が点在しており、作業効率が悪い。　　　　　　　　
【目標】
・農地集積による規模拡大と作業の効率化を図る。
【措置】
・農地中間管理機構を利用した規模拡大及び農地の集積を行うとともに、機械の更新を行うことで作業効率を上げる。</t>
    <rPh sb="1" eb="3">
      <t>ゲンジョウ</t>
    </rPh>
    <rPh sb="7" eb="8">
      <t>ジョウ</t>
    </rPh>
    <rPh sb="9" eb="11">
      <t>テンザイ</t>
    </rPh>
    <rPh sb="16" eb="20">
      <t>サギョウコウリツ</t>
    </rPh>
    <rPh sb="21" eb="22">
      <t>ワル</t>
    </rPh>
    <rPh sb="34" eb="36">
      <t>モクヒョウ</t>
    </rPh>
    <rPh sb="39" eb="43">
      <t>ノウチシュウセキ</t>
    </rPh>
    <rPh sb="46" eb="50">
      <t>キボカクダイ</t>
    </rPh>
    <rPh sb="51" eb="53">
      <t>サギョウ</t>
    </rPh>
    <rPh sb="54" eb="57">
      <t>コウリツカ</t>
    </rPh>
    <rPh sb="58" eb="59">
      <t>ハカ</t>
    </rPh>
    <rPh sb="63" eb="65">
      <t>ソチ</t>
    </rPh>
    <rPh sb="68" eb="76">
      <t>ノウチチュウカンカンリキコウ</t>
    </rPh>
    <rPh sb="77" eb="79">
      <t>リヨウ</t>
    </rPh>
    <rPh sb="81" eb="85">
      <t>キボカクダイ</t>
    </rPh>
    <rPh sb="85" eb="86">
      <t>オヨ</t>
    </rPh>
    <rPh sb="87" eb="89">
      <t>ノウチ</t>
    </rPh>
    <phoneticPr fontId="6"/>
  </si>
  <si>
    <t>※参考</t>
    <rPh sb="1" eb="3">
      <t>サンコウ</t>
    </rPh>
    <phoneticPr fontId="6"/>
  </si>
  <si>
    <t>※農林水産省発出『農業経営改善計画認定申請書の記載方法』『記入要領』、県作成「農業経営改善計画記載例(R5.3.○作成)」を併せて確認すること。</t>
    <rPh sb="1" eb="3">
      <t>ノウリン</t>
    </rPh>
    <rPh sb="3" eb="6">
      <t>スイサンショウ</t>
    </rPh>
    <rPh sb="6" eb="8">
      <t>ハッシュツ</t>
    </rPh>
    <rPh sb="9" eb="11">
      <t>ノウギョウ</t>
    </rPh>
    <rPh sb="11" eb="13">
      <t>ケイエイ</t>
    </rPh>
    <rPh sb="13" eb="15">
      <t>カイゼン</t>
    </rPh>
    <rPh sb="15" eb="17">
      <t>ケイカク</t>
    </rPh>
    <rPh sb="17" eb="19">
      <t>ニンテイ</t>
    </rPh>
    <rPh sb="19" eb="22">
      <t>シンセイショ</t>
    </rPh>
    <rPh sb="23" eb="25">
      <t>キサイ</t>
    </rPh>
    <rPh sb="25" eb="27">
      <t>ホウホウ</t>
    </rPh>
    <rPh sb="29" eb="31">
      <t>キニュウ</t>
    </rPh>
    <rPh sb="31" eb="33">
      <t>ヨウリョウ</t>
    </rPh>
    <rPh sb="35" eb="36">
      <t>ケン</t>
    </rPh>
    <rPh sb="36" eb="38">
      <t>サクセイ</t>
    </rPh>
    <rPh sb="39" eb="41">
      <t>ノウギョウ</t>
    </rPh>
    <rPh sb="41" eb="43">
      <t>ケイエイ</t>
    </rPh>
    <rPh sb="43" eb="45">
      <t>カイゼン</t>
    </rPh>
    <rPh sb="45" eb="47">
      <t>ケイカク</t>
    </rPh>
    <rPh sb="47" eb="49">
      <t>キサイ</t>
    </rPh>
    <rPh sb="49" eb="50">
      <t>レイ</t>
    </rPh>
    <rPh sb="57" eb="59">
      <t>サクセイ</t>
    </rPh>
    <rPh sb="62" eb="63">
      <t>アワ</t>
    </rPh>
    <rPh sb="65" eb="67">
      <t>カクニン</t>
    </rPh>
    <phoneticPr fontId="6"/>
  </si>
  <si>
    <t>【現状】
・機械整備の老朽化。
【目標】
・計画的に機械の更新・増設を行う。
【措置】
・令和○年○月に制度資金（農業近代化資金）の活用を活用を実施する。予定借入額は○○○○千円。</t>
    <rPh sb="6" eb="10">
      <t>キカイセイビ</t>
    </rPh>
    <rPh sb="11" eb="14">
      <t>ロウキュウカ</t>
    </rPh>
    <rPh sb="22" eb="25">
      <t>ケイカクテキ</t>
    </rPh>
    <rPh sb="26" eb="28">
      <t>キカイ</t>
    </rPh>
    <rPh sb="29" eb="31">
      <t>コウシン</t>
    </rPh>
    <rPh sb="32" eb="34">
      <t>ゾウセツ</t>
    </rPh>
    <rPh sb="35" eb="36">
      <t>オコナ</t>
    </rPh>
    <rPh sb="40" eb="42">
      <t>ソチ</t>
    </rPh>
    <rPh sb="45" eb="47">
      <t>レイワ</t>
    </rPh>
    <rPh sb="48" eb="49">
      <t>ネン</t>
    </rPh>
    <rPh sb="50" eb="51">
      <t>ガツ</t>
    </rPh>
    <rPh sb="52" eb="56">
      <t>セイドシキン</t>
    </rPh>
    <rPh sb="57" eb="62">
      <t>ノウギョウキンダイカ</t>
    </rPh>
    <rPh sb="62" eb="64">
      <t>シキン</t>
    </rPh>
    <rPh sb="66" eb="68">
      <t>カツヨウ</t>
    </rPh>
    <rPh sb="69" eb="71">
      <t>カツヨウ</t>
    </rPh>
    <rPh sb="72" eb="74">
      <t>ジッシ</t>
    </rPh>
    <rPh sb="77" eb="79">
      <t>ヨテイ</t>
    </rPh>
    <rPh sb="79" eb="81">
      <t>カリイレ</t>
    </rPh>
    <rPh sb="81" eb="82">
      <t>ガク</t>
    </rPh>
    <rPh sb="87" eb="89">
      <t>センエン</t>
    </rPh>
    <phoneticPr fontId="6"/>
  </si>
  <si>
    <t>コンバイン（更新）５条　○ps</t>
    <rPh sb="6" eb="8">
      <t>コウシン</t>
    </rPh>
    <rPh sb="10" eb="11">
      <t>ジョウ</t>
    </rPh>
    <phoneticPr fontId="6"/>
  </si>
  <si>
    <t>コンバイン　５条　（更新対象）</t>
    <rPh sb="7" eb="8">
      <t>ジョウ</t>
    </rPh>
    <rPh sb="10" eb="12">
      <t>コウシン</t>
    </rPh>
    <rPh sb="12" eb="14">
      <t>タイショウ</t>
    </rPh>
    <phoneticPr fontId="16"/>
  </si>
  <si>
    <r>
      <t>添付資料</t>
    </r>
    <r>
      <rPr>
        <sz val="11"/>
        <rFont val="ＭＳ Ｐゴシック"/>
        <family val="3"/>
        <charset val="128"/>
        <scheme val="minor"/>
      </rPr>
      <t>（法人に限る）</t>
    </r>
    <rPh sb="0" eb="2">
      <t>テンプ</t>
    </rPh>
    <rPh sb="2" eb="4">
      <t>シリョウ</t>
    </rPh>
    <rPh sb="5" eb="7">
      <t>ホウジン</t>
    </rPh>
    <rPh sb="8" eb="9">
      <t>カギ</t>
    </rPh>
    <phoneticPr fontId="16"/>
  </si>
  <si>
    <r>
      <rPr>
        <sz val="9"/>
        <color indexed="8"/>
        <rFont val="ＭＳ Ｐ明朝"/>
        <family val="1"/>
        <charset val="128"/>
      </rPr>
      <t>所得積算内訳書</t>
    </r>
    <r>
      <rPr>
        <sz val="9"/>
        <color indexed="8"/>
        <rFont val="Arial"/>
        <family val="2"/>
      </rPr>
      <t xml:space="preserve"> </t>
    </r>
    <r>
      <rPr>
        <sz val="9"/>
        <color indexed="8"/>
        <rFont val="ＭＳ Ｐ明朝"/>
        <family val="1"/>
        <charset val="128"/>
      </rPr>
      <t>（氏名：</t>
    </r>
    <r>
      <rPr>
        <sz val="9"/>
        <color indexed="8"/>
        <rFont val="Arial"/>
        <family val="2"/>
      </rPr>
      <t xml:space="preserve"> </t>
    </r>
    <rPh sb="9" eb="11">
      <t>シメイ</t>
    </rPh>
    <phoneticPr fontId="6"/>
  </si>
  <si>
    <r>
      <rPr>
        <sz val="9"/>
        <color rgb="FF000000"/>
        <rFont val="ＭＳ 明朝"/>
        <family val="1"/>
        <charset val="128"/>
      </rPr>
      <t>）</t>
    </r>
    <phoneticPr fontId="6"/>
  </si>
  <si>
    <r>
      <rPr>
        <sz val="9"/>
        <color indexed="8"/>
        <rFont val="ＭＳ Ｐゴシック"/>
        <family val="3"/>
        <charset val="128"/>
      </rPr>
      <t>【現</t>
    </r>
    <r>
      <rPr>
        <sz val="9"/>
        <color indexed="8"/>
        <rFont val="Arial"/>
        <family val="2"/>
      </rPr>
      <t xml:space="preserve">   </t>
    </r>
    <r>
      <rPr>
        <sz val="9"/>
        <color indexed="8"/>
        <rFont val="ＭＳ Ｐゴシック"/>
        <family val="3"/>
        <charset val="128"/>
      </rPr>
      <t>状】</t>
    </r>
  </si>
  <si>
    <r>
      <rPr>
        <sz val="9"/>
        <color indexed="8"/>
        <rFont val="ＭＳ Ｐゴシック"/>
        <family val="3"/>
        <charset val="128"/>
      </rPr>
      <t>作</t>
    </r>
    <r>
      <rPr>
        <sz val="9"/>
        <color indexed="8"/>
        <rFont val="Arial"/>
        <family val="2"/>
      </rPr>
      <t xml:space="preserve"> </t>
    </r>
    <r>
      <rPr>
        <sz val="9"/>
        <color indexed="8"/>
        <rFont val="ＭＳ Ｐゴシック"/>
        <family val="3"/>
        <charset val="128"/>
      </rPr>
      <t>目　名</t>
    </r>
    <phoneticPr fontId="6"/>
  </si>
  <si>
    <r>
      <rPr>
        <sz val="9"/>
        <color indexed="8"/>
        <rFont val="Courier New"/>
        <family val="3"/>
      </rPr>
      <t>作付面積
飼養頭数</t>
    </r>
  </si>
  <si>
    <r>
      <rPr>
        <sz val="9"/>
        <color indexed="8"/>
        <rFont val="Courier New"/>
        <family val="3"/>
      </rPr>
      <t>単収</t>
    </r>
    <r>
      <rPr>
        <sz val="9"/>
        <color indexed="8"/>
        <rFont val="Arial"/>
        <family val="2"/>
      </rPr>
      <t>(kg/10a)</t>
    </r>
  </si>
  <si>
    <r>
      <rPr>
        <sz val="9"/>
        <color indexed="8"/>
        <rFont val="Courier New"/>
        <family val="3"/>
      </rPr>
      <t>生産量</t>
    </r>
    <r>
      <rPr>
        <sz val="9"/>
        <color indexed="8"/>
        <rFont val="Arial"/>
        <family val="2"/>
      </rPr>
      <t>(kg)</t>
    </r>
  </si>
  <si>
    <r>
      <rPr>
        <sz val="9"/>
        <color indexed="8"/>
        <rFont val="Courier New"/>
        <family val="3"/>
      </rPr>
      <t>販売量</t>
    </r>
    <r>
      <rPr>
        <sz val="9"/>
        <color indexed="8"/>
        <rFont val="Arial"/>
        <family val="2"/>
      </rPr>
      <t>(kg)</t>
    </r>
  </si>
  <si>
    <r>
      <rPr>
        <sz val="9"/>
        <color indexed="8"/>
        <rFont val="Courier New"/>
        <family val="3"/>
      </rPr>
      <t>単</t>
    </r>
    <r>
      <rPr>
        <sz val="9"/>
        <color indexed="8"/>
        <rFont val="Arial"/>
        <family val="2"/>
      </rPr>
      <t xml:space="preserve"> </t>
    </r>
    <r>
      <rPr>
        <sz val="9"/>
        <color indexed="8"/>
        <rFont val="Courier New"/>
        <family val="3"/>
      </rPr>
      <t>価</t>
    </r>
    <r>
      <rPr>
        <sz val="9"/>
        <color indexed="8"/>
        <rFont val="Arial"/>
        <family val="2"/>
      </rPr>
      <t>(</t>
    </r>
    <r>
      <rPr>
        <sz val="9"/>
        <color indexed="8"/>
        <rFont val="Courier New"/>
        <family val="3"/>
      </rPr>
      <t>円</t>
    </r>
    <r>
      <rPr>
        <sz val="9"/>
        <color indexed="8"/>
        <rFont val="Arial"/>
        <family val="2"/>
      </rPr>
      <t>)</t>
    </r>
  </si>
  <si>
    <r>
      <rPr>
        <sz val="9"/>
        <color indexed="8"/>
        <rFont val="Courier New"/>
        <family val="3"/>
      </rPr>
      <t>販売金額</t>
    </r>
    <r>
      <rPr>
        <sz val="9"/>
        <color indexed="8"/>
        <rFont val="Arial"/>
        <family val="2"/>
      </rPr>
      <t>(</t>
    </r>
    <r>
      <rPr>
        <sz val="9"/>
        <color indexed="8"/>
        <rFont val="Courier New"/>
        <family val="3"/>
      </rPr>
      <t>円</t>
    </r>
    <r>
      <rPr>
        <sz val="9"/>
        <color indexed="8"/>
        <rFont val="Arial"/>
        <family val="2"/>
      </rPr>
      <t>)</t>
    </r>
  </si>
  <si>
    <r>
      <rPr>
        <sz val="9"/>
        <color indexed="8"/>
        <rFont val="Courier New"/>
        <family val="3"/>
      </rPr>
      <t>経費</t>
    </r>
    <r>
      <rPr>
        <sz val="9"/>
        <color indexed="8"/>
        <rFont val="Arial"/>
        <family val="2"/>
      </rPr>
      <t>(</t>
    </r>
    <r>
      <rPr>
        <sz val="9"/>
        <color indexed="8"/>
        <rFont val="Courier New"/>
        <family val="3"/>
      </rPr>
      <t>円</t>
    </r>
    <r>
      <rPr>
        <sz val="9"/>
        <color indexed="8"/>
        <rFont val="Arial"/>
        <family val="2"/>
      </rPr>
      <t>)</t>
    </r>
  </si>
  <si>
    <r>
      <rPr>
        <sz val="9"/>
        <color indexed="8"/>
        <rFont val="Courier New"/>
        <family val="3"/>
      </rPr>
      <t>所</t>
    </r>
    <r>
      <rPr>
        <sz val="9"/>
        <color indexed="8"/>
        <rFont val="Arial"/>
        <family val="2"/>
      </rPr>
      <t xml:space="preserve"> </t>
    </r>
    <r>
      <rPr>
        <sz val="9"/>
        <color indexed="8"/>
        <rFont val="Courier New"/>
        <family val="3"/>
      </rPr>
      <t>得</t>
    </r>
    <r>
      <rPr>
        <sz val="9"/>
        <color indexed="8"/>
        <rFont val="Arial"/>
        <family val="2"/>
      </rPr>
      <t>(</t>
    </r>
    <r>
      <rPr>
        <sz val="9"/>
        <color indexed="8"/>
        <rFont val="Courier New"/>
        <family val="3"/>
      </rPr>
      <t>円</t>
    </r>
    <r>
      <rPr>
        <sz val="9"/>
        <color indexed="8"/>
        <rFont val="Arial"/>
        <family val="2"/>
      </rPr>
      <t>)</t>
    </r>
  </si>
  <si>
    <r>
      <rPr>
        <sz val="9"/>
        <color indexed="8"/>
        <rFont val="Courier New"/>
        <family val="3"/>
      </rPr>
      <t>所得率</t>
    </r>
    <r>
      <rPr>
        <sz val="9"/>
        <color indexed="8"/>
        <rFont val="Arial"/>
        <family val="2"/>
      </rPr>
      <t>(%)</t>
    </r>
  </si>
  <si>
    <t>耕　種</t>
    <rPh sb="0" eb="1">
      <t>コウ</t>
    </rPh>
    <rPh sb="2" eb="3">
      <t>タネ</t>
    </rPh>
    <phoneticPr fontId="6"/>
  </si>
  <si>
    <t>もも</t>
    <phoneticPr fontId="6"/>
  </si>
  <si>
    <r>
      <rPr>
        <sz val="6"/>
        <rFont val="ＭＳ Ｐゴシック"/>
        <family val="3"/>
        <charset val="128"/>
      </rPr>
      <t>アール</t>
    </r>
    <phoneticPr fontId="6"/>
  </si>
  <si>
    <t>kg</t>
    <phoneticPr fontId="6"/>
  </si>
  <si>
    <t>りんご</t>
    <phoneticPr fontId="6"/>
  </si>
  <si>
    <t>おうとう</t>
    <phoneticPr fontId="6"/>
  </si>
  <si>
    <r>
      <rPr>
        <sz val="9"/>
        <color indexed="8"/>
        <rFont val="ＭＳ Ｐゴシック"/>
        <family val="3"/>
        <charset val="128"/>
      </rPr>
      <t>合</t>
    </r>
    <r>
      <rPr>
        <sz val="9"/>
        <color indexed="8"/>
        <rFont val="Arial"/>
        <family val="2"/>
      </rPr>
      <t xml:space="preserve">   </t>
    </r>
    <r>
      <rPr>
        <sz val="9"/>
        <color indexed="8"/>
        <rFont val="ＭＳ Ｐゴシック"/>
        <family val="3"/>
        <charset val="128"/>
      </rPr>
      <t>計</t>
    </r>
  </si>
  <si>
    <t>畜　産</t>
    <rPh sb="0" eb="1">
      <t>チク</t>
    </rPh>
    <rPh sb="2" eb="3">
      <t>サン</t>
    </rPh>
    <phoneticPr fontId="6"/>
  </si>
  <si>
    <r>
      <rPr>
        <sz val="9"/>
        <rFont val="ＭＳ Ｐゴシック"/>
        <family val="3"/>
        <charset val="128"/>
      </rPr>
      <t>頭（羽）</t>
    </r>
    <rPh sb="0" eb="1">
      <t>アタマ</t>
    </rPh>
    <rPh sb="2" eb="3">
      <t>ハネ</t>
    </rPh>
    <phoneticPr fontId="6"/>
  </si>
  <si>
    <r>
      <rPr>
        <sz val="9"/>
        <color indexed="8"/>
        <rFont val="ＭＳ Ｐゴシック"/>
        <family val="3"/>
        <charset val="128"/>
      </rPr>
      <t>耕起</t>
    </r>
    <rPh sb="0" eb="1">
      <t>タガヤ</t>
    </rPh>
    <rPh sb="1" eb="2">
      <t>オ</t>
    </rPh>
    <phoneticPr fontId="6"/>
  </si>
  <si>
    <r>
      <rPr>
        <sz val="9"/>
        <color indexed="8"/>
        <rFont val="ＭＳ Ｐゴシック"/>
        <family val="3"/>
        <charset val="128"/>
      </rPr>
      <t>代かき</t>
    </r>
    <rPh sb="0" eb="1">
      <t>シロ</t>
    </rPh>
    <phoneticPr fontId="6"/>
  </si>
  <si>
    <r>
      <rPr>
        <sz val="9"/>
        <color indexed="8"/>
        <rFont val="ＭＳ Ｐゴシック"/>
        <family val="3"/>
        <charset val="128"/>
      </rPr>
      <t>田植え</t>
    </r>
    <rPh sb="0" eb="2">
      <t>タウ</t>
    </rPh>
    <phoneticPr fontId="6"/>
  </si>
  <si>
    <r>
      <rPr>
        <sz val="9"/>
        <color indexed="8"/>
        <rFont val="ＭＳ Ｐゴシック"/>
        <family val="3"/>
        <charset val="128"/>
      </rPr>
      <t>刈取・乾燥・調整</t>
    </r>
    <rPh sb="0" eb="2">
      <t>カリト</t>
    </rPh>
    <rPh sb="3" eb="5">
      <t>カンソウ</t>
    </rPh>
    <rPh sb="6" eb="8">
      <t>チョウセイ</t>
    </rPh>
    <phoneticPr fontId="6"/>
  </si>
  <si>
    <r>
      <rPr>
        <sz val="9"/>
        <color indexed="8"/>
        <rFont val="ＭＳ Ｐゴシック"/>
        <family val="3"/>
        <charset val="128"/>
      </rPr>
      <t>合計</t>
    </r>
    <rPh sb="0" eb="2">
      <t>ゴウケイ</t>
    </rPh>
    <phoneticPr fontId="6"/>
  </si>
  <si>
    <t>アール</t>
  </si>
  <si>
    <r>
      <rPr>
        <sz val="9"/>
        <color indexed="8"/>
        <rFont val="ＭＳ Ｐゴシック"/>
        <family val="3"/>
        <charset val="128"/>
      </rPr>
      <t>【目　標】</t>
    </r>
    <rPh sb="1" eb="2">
      <t>メ</t>
    </rPh>
    <rPh sb="3" eb="4">
      <t>シルベ</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</si>
</sst>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_ "/>
    <numFmt numFmtId="179" formatCode="[$-411]ggge&quot;年&quot;m&quot;月&quot;d&quot;日&quot;;@"/>
    <numFmt numFmtId="180" formatCode="0.0%"/>
  </numFmts>
  <fonts count="50" x14ac:knownFonts="1">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8"/>
      <name val="ＭＳ 明朝"/>
      <family val="1"/>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0"/>
      <name val="Times New Roman"/>
      <family val="1"/>
    </font>
    <font>
      <sz val="11"/>
      <color theme="1"/>
      <name val="ＭＳ 明朝"/>
      <family val="1"/>
      <charset val="128"/>
    </font>
    <font>
      <sz val="12"/>
      <color rgb="FF000000"/>
      <name val="Times New Roman"/>
      <family val="1"/>
    </font>
    <font>
      <sz val="11"/>
      <name val="ＭＳ Ｐゴシック"/>
      <family val="3"/>
      <charset val="128"/>
      <scheme val="minor"/>
    </font>
    <font>
      <sz val="10"/>
      <color rgb="FF000000"/>
      <name val="Times New Roman"/>
      <family val="1"/>
    </font>
    <font>
      <sz val="12"/>
      <color rgb="FF0070C0"/>
      <name val="ＭＳ 明朝"/>
      <family val="1"/>
      <charset val="128"/>
    </font>
    <font>
      <sz val="10"/>
      <color rgb="FF0070C0"/>
      <name val="ＭＳ 明朝"/>
      <family val="1"/>
      <charset val="128"/>
    </font>
    <font>
      <sz val="10"/>
      <color rgb="FF000000"/>
      <name val="ＭＳ Ｐゴシック"/>
      <family val="3"/>
      <charset val="128"/>
    </font>
    <font>
      <sz val="11"/>
      <color rgb="FF0070C0"/>
      <name val="ＭＳ Ｐゴシック"/>
      <family val="2"/>
      <charset val="128"/>
      <scheme val="minor"/>
    </font>
    <font>
      <sz val="11"/>
      <color rgb="FF0070C0"/>
      <name val="ＭＳ 明朝"/>
      <family val="1"/>
      <charset val="128"/>
    </font>
    <font>
      <sz val="11"/>
      <color rgb="FF0070C0"/>
      <name val="ＭＳ Ｐゴシック"/>
      <family val="3"/>
      <charset val="128"/>
      <scheme val="minor"/>
    </font>
    <font>
      <sz val="10"/>
      <color rgb="FF0070C0"/>
      <name val="Times New Roman"/>
      <family val="1"/>
    </font>
    <font>
      <sz val="12"/>
      <color rgb="FF0070C0"/>
      <name val="Times New Roman"/>
      <family val="1"/>
    </font>
    <font>
      <sz val="9"/>
      <color rgb="FF0070C0"/>
      <name val="ＭＳ 明朝"/>
      <family val="1"/>
      <charset val="128"/>
    </font>
    <font>
      <sz val="11.5"/>
      <color rgb="FF0070C0"/>
      <name val="ＭＳ 明朝"/>
      <family val="1"/>
      <charset val="128"/>
    </font>
    <font>
      <sz val="11.5"/>
      <color rgb="FF0070C0"/>
      <name val="Times New Roman"/>
      <family val="1"/>
    </font>
    <font>
      <b/>
      <sz val="10"/>
      <name val="ＭＳ 明朝"/>
      <family val="1"/>
      <charset val="128"/>
    </font>
    <font>
      <sz val="11"/>
      <name val="ＭＳ Ｐゴシック"/>
      <family val="2"/>
      <charset val="128"/>
      <scheme val="minor"/>
    </font>
    <font>
      <sz val="9"/>
      <color rgb="FF000000"/>
      <name val="Arial"/>
      <family val="2"/>
    </font>
    <font>
      <sz val="9"/>
      <color indexed="8"/>
      <name val="Arial"/>
      <family val="2"/>
    </font>
    <font>
      <sz val="9"/>
      <color indexed="8"/>
      <name val="ＭＳ Ｐ明朝"/>
      <family val="1"/>
      <charset val="128"/>
    </font>
    <font>
      <sz val="10"/>
      <color indexed="8"/>
      <name val="Arial"/>
      <family val="2"/>
    </font>
    <font>
      <sz val="9"/>
      <color indexed="8"/>
      <name val="ＭＳ Ｐゴシック"/>
      <family val="3"/>
      <charset val="128"/>
    </font>
    <font>
      <sz val="9"/>
      <color indexed="8"/>
      <name val="Courier New"/>
      <family val="3"/>
    </font>
    <font>
      <sz val="9"/>
      <color rgb="FF000000"/>
      <name val="ＭＳ ゴシック"/>
      <family val="2"/>
      <charset val="128"/>
    </font>
    <font>
      <sz val="6"/>
      <name val="Arial"/>
      <family val="2"/>
    </font>
    <font>
      <sz val="9"/>
      <name val="Arial"/>
      <family val="2"/>
    </font>
    <font>
      <sz val="10"/>
      <name val="Arial"/>
      <family val="2"/>
    </font>
    <font>
      <sz val="9"/>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6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style="thin">
        <color indexed="64"/>
      </left>
      <right style="hair">
        <color indexed="64"/>
      </right>
      <top style="thin">
        <color indexed="64"/>
      </top>
      <bottom style="thin">
        <color rgb="FF000000"/>
      </bottom>
      <diagonal/>
    </border>
    <border>
      <left style="hair">
        <color indexed="64"/>
      </left>
      <right style="hair">
        <color indexed="64"/>
      </right>
      <top style="thin">
        <color indexed="64"/>
      </top>
      <bottom style="thin">
        <color rgb="FF000000"/>
      </bottom>
      <diagonal/>
    </border>
    <border>
      <left style="hair">
        <color indexed="64"/>
      </left>
      <right style="thin">
        <color indexed="64"/>
      </right>
      <top style="thin">
        <color indexed="64"/>
      </top>
      <bottom style="thin">
        <color rgb="FF000000"/>
      </bottom>
      <diagonal/>
    </border>
    <border>
      <left style="thin">
        <color rgb="FF000000"/>
      </left>
      <right style="hair">
        <color indexed="64"/>
      </right>
      <top style="thin">
        <color indexed="64"/>
      </top>
      <bottom style="thin">
        <color rgb="FF000000"/>
      </bottom>
      <diagonal/>
    </border>
    <border>
      <left style="hair">
        <color indexed="64"/>
      </left>
      <right style="thin">
        <color rgb="FF000000"/>
      </right>
      <top style="thin">
        <color indexed="64"/>
      </top>
      <bottom style="thin">
        <color rgb="FF000000"/>
      </bottom>
      <diagonal/>
    </border>
    <border>
      <left style="hair">
        <color indexed="64"/>
      </left>
      <right style="medium">
        <color indexed="64"/>
      </right>
      <top style="thin">
        <color indexed="64"/>
      </top>
      <bottom style="thin">
        <color rgb="FF000000"/>
      </bottom>
      <diagonal/>
    </border>
    <border>
      <left style="hair">
        <color indexed="64"/>
      </left>
      <right/>
      <top style="thin">
        <color rgb="FF000000"/>
      </top>
      <bottom style="medium">
        <color indexed="64"/>
      </bottom>
      <diagonal/>
    </border>
    <border>
      <left style="hair">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hair">
        <color indexed="64"/>
      </left>
      <right/>
      <top style="thin">
        <color rgb="FF000000"/>
      </top>
      <bottom style="thin">
        <color indexed="64"/>
      </bottom>
      <diagonal/>
    </border>
    <border>
      <left/>
      <right style="medium">
        <color rgb="FF000000"/>
      </right>
      <top style="thin">
        <color rgb="FF000000"/>
      </top>
      <bottom style="thin">
        <color indexed="64"/>
      </bottom>
      <diagonal/>
    </border>
    <border>
      <left style="hair">
        <color indexed="64"/>
      </left>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style="medium">
        <color indexed="64"/>
      </left>
      <right/>
      <top style="thin">
        <color rgb="FF000000"/>
      </top>
      <bottom style="thin">
        <color rgb="FF000000"/>
      </bottom>
      <diagonal/>
    </border>
    <border>
      <left/>
      <right style="hair">
        <color indexed="64"/>
      </right>
      <top style="thin">
        <color rgb="FF000000"/>
      </top>
      <bottom style="thin">
        <color indexed="64"/>
      </bottom>
      <diagonal/>
    </border>
    <border>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right/>
      <top/>
      <bottom style="double">
        <color indexed="64"/>
      </bottom>
      <diagonal/>
    </border>
    <border>
      <left style="medium">
        <color indexed="8"/>
      </left>
      <right style="thin">
        <color indexed="8"/>
      </right>
      <top style="medium">
        <color indexed="8"/>
      </top>
      <bottom style="double">
        <color indexed="8"/>
      </bottom>
      <diagonal/>
    </border>
    <border>
      <left style="thin">
        <color indexed="8"/>
      </left>
      <right/>
      <top style="medium">
        <color indexed="8"/>
      </top>
      <bottom style="double">
        <color indexed="8"/>
      </bottom>
      <diagonal/>
    </border>
    <border>
      <left/>
      <right/>
      <top style="medium">
        <color indexed="8"/>
      </top>
      <bottom style="double">
        <color indexed="8"/>
      </bottom>
      <diagonal/>
    </border>
    <border>
      <left style="thin">
        <color indexed="64"/>
      </left>
      <right/>
      <top style="medium">
        <color indexed="8"/>
      </top>
      <bottom style="double">
        <color indexed="8"/>
      </bottom>
      <diagonal/>
    </border>
    <border>
      <left/>
      <right style="thin">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style="medium">
        <color indexed="8"/>
      </left>
      <right/>
      <top style="double">
        <color indexed="8"/>
      </top>
      <bottom/>
      <diagonal/>
    </border>
    <border>
      <left/>
      <right/>
      <top style="double">
        <color indexed="8"/>
      </top>
      <bottom/>
      <diagonal/>
    </border>
    <border>
      <left/>
      <right style="medium">
        <color indexed="8"/>
      </right>
      <top style="double">
        <color indexed="8"/>
      </top>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style="thin">
        <color indexed="8"/>
      </bottom>
      <diagonal/>
    </border>
    <border>
      <left/>
      <right/>
      <top/>
      <bottom style="thin">
        <color indexed="8"/>
      </bottom>
      <diagonal/>
    </border>
    <border>
      <left/>
      <right style="thin">
        <color indexed="64"/>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top/>
      <bottom style="medium">
        <color indexed="8"/>
      </bottom>
      <diagonal/>
    </border>
    <border>
      <left/>
      <right style="thin">
        <color indexed="64"/>
      </right>
      <top/>
      <bottom style="medium">
        <color indexed="64"/>
      </bottom>
      <diagonal/>
    </border>
    <border>
      <left style="thin">
        <color indexed="64"/>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64"/>
      </right>
      <top style="medium">
        <color indexed="8"/>
      </top>
      <bottom style="double">
        <color indexed="8"/>
      </bottom>
      <diagonal/>
    </border>
    <border>
      <left style="medium">
        <color indexed="8"/>
      </left>
      <right/>
      <top style="double">
        <color indexed="8"/>
      </top>
      <bottom style="thin">
        <color indexed="64"/>
      </bottom>
      <diagonal/>
    </border>
    <border>
      <left/>
      <right/>
      <top style="double">
        <color indexed="8"/>
      </top>
      <bottom style="thin">
        <color indexed="64"/>
      </bottom>
      <diagonal/>
    </border>
    <border>
      <left/>
      <right style="medium">
        <color indexed="8"/>
      </right>
      <top style="double">
        <color indexed="8"/>
      </top>
      <bottom style="thin">
        <color indexed="64"/>
      </bottom>
      <diagonal/>
    </border>
    <border>
      <left/>
      <right style="thin">
        <color indexed="64"/>
      </right>
      <top style="thin">
        <color indexed="8"/>
      </top>
      <bottom style="medium">
        <color indexed="64"/>
      </bottom>
      <diagonal/>
    </border>
  </borders>
  <cellStyleXfs count="4">
    <xf numFmtId="0" fontId="0" fillId="0" borderId="0"/>
    <xf numFmtId="0" fontId="11" fillId="0" borderId="0"/>
    <xf numFmtId="0" fontId="4" fillId="0" borderId="0">
      <alignment vertical="center"/>
    </xf>
    <xf numFmtId="38" fontId="25" fillId="0" borderId="0" applyFont="0" applyFill="0" applyBorder="0" applyAlignment="0" applyProtection="0">
      <alignment vertical="center"/>
    </xf>
  </cellStyleXfs>
  <cellXfs count="658">
    <xf numFmtId="0" fontId="0" fillId="0" borderId="0" xfId="0" applyFill="1" applyBorder="1" applyAlignment="1">
      <alignment horizontal="left" vertical="top"/>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53" xfId="0" applyFont="1" applyFill="1" applyBorder="1" applyAlignment="1">
      <alignment horizontal="left" vertical="center"/>
    </xf>
    <xf numFmtId="0" fontId="7" fillId="0" borderId="46" xfId="0" applyFont="1" applyFill="1" applyBorder="1" applyAlignment="1">
      <alignmen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41" xfId="0" applyFont="1" applyFill="1" applyBorder="1" applyAlignment="1">
      <alignment vertical="center" shrinkToFit="1"/>
    </xf>
    <xf numFmtId="0" fontId="5" fillId="0" borderId="13" xfId="0" applyFont="1" applyFill="1" applyBorder="1" applyAlignment="1">
      <alignment vertical="center" shrinkToFit="1"/>
    </xf>
    <xf numFmtId="0" fontId="5" fillId="0" borderId="14" xfId="0" applyFont="1" applyFill="1" applyBorder="1" applyAlignment="1">
      <alignment vertical="center" shrinkToFit="1"/>
    </xf>
    <xf numFmtId="0" fontId="7" fillId="0" borderId="45"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7" fillId="0" borderId="9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46"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vertical="center" shrinkToFit="1"/>
    </xf>
    <xf numFmtId="0" fontId="7" fillId="0" borderId="0" xfId="0" applyFont="1" applyFill="1" applyBorder="1" applyAlignment="1">
      <alignment horizontal="left" vertical="center"/>
    </xf>
    <xf numFmtId="0" fontId="7" fillId="0" borderId="69"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4" fillId="0" borderId="0" xfId="2">
      <alignment vertical="center"/>
    </xf>
    <xf numFmtId="0" fontId="4" fillId="0" borderId="0" xfId="2" applyAlignment="1">
      <alignment horizontal="center" vertical="center"/>
    </xf>
    <xf numFmtId="0" fontId="4" fillId="0" borderId="0" xfId="2" applyBorder="1">
      <alignment vertical="center"/>
    </xf>
    <xf numFmtId="0" fontId="4" fillId="0" borderId="9" xfId="2" applyBorder="1" applyAlignment="1">
      <alignment horizontal="center" vertical="center"/>
    </xf>
    <xf numFmtId="0" fontId="18" fillId="0" borderId="9" xfId="2" applyFont="1" applyBorder="1" applyAlignment="1">
      <alignment horizontal="center" vertical="center"/>
    </xf>
    <xf numFmtId="0" fontId="20" fillId="0" borderId="9" xfId="2" applyFont="1" applyBorder="1" applyAlignment="1">
      <alignment horizontal="center" vertical="center"/>
    </xf>
    <xf numFmtId="177" fontId="4" fillId="0" borderId="9" xfId="2" applyNumberFormat="1" applyBorder="1">
      <alignment vertical="center"/>
    </xf>
    <xf numFmtId="0" fontId="4" fillId="0" borderId="0" xfId="2" applyAlignment="1">
      <alignment horizontal="left" vertical="center" indent="1"/>
    </xf>
    <xf numFmtId="0" fontId="22" fillId="0" borderId="0" xfId="2" applyFont="1">
      <alignment vertical="center"/>
    </xf>
    <xf numFmtId="0" fontId="0" fillId="2" borderId="0" xfId="0" applyFill="1" applyBorder="1" applyAlignment="1">
      <alignment horizontal="center" vertical="center"/>
    </xf>
    <xf numFmtId="180" fontId="22" fillId="2" borderId="10" xfId="2" applyNumberFormat="1" applyFont="1" applyFill="1" applyBorder="1" applyAlignment="1">
      <alignment vertical="center"/>
    </xf>
    <xf numFmtId="180" fontId="22" fillId="2" borderId="11" xfId="2" applyNumberFormat="1" applyFont="1" applyFill="1" applyBorder="1" applyAlignment="1">
      <alignment vertical="center"/>
    </xf>
    <xf numFmtId="177" fontId="4" fillId="2" borderId="9" xfId="2" applyNumberFormat="1" applyFill="1" applyBorder="1">
      <alignment vertical="center"/>
    </xf>
    <xf numFmtId="180" fontId="22" fillId="2" borderId="9" xfId="2" applyNumberFormat="1" applyFont="1" applyFill="1" applyBorder="1" applyAlignment="1">
      <alignment vertical="center"/>
    </xf>
    <xf numFmtId="0" fontId="7" fillId="0" borderId="0" xfId="0" applyFont="1" applyFill="1" applyBorder="1" applyAlignment="1">
      <alignment horizontal="left" vertical="center"/>
    </xf>
    <xf numFmtId="0" fontId="2" fillId="0" borderId="0" xfId="2" applyFont="1">
      <alignment vertical="center"/>
    </xf>
    <xf numFmtId="0" fontId="7" fillId="0" borderId="0" xfId="0" applyFont="1" applyFill="1" applyBorder="1" applyAlignment="1">
      <alignment horizontal="right" vertical="center"/>
    </xf>
    <xf numFmtId="0" fontId="26" fillId="0" borderId="72" xfId="0" applyFont="1" applyFill="1" applyBorder="1" applyAlignment="1">
      <alignment horizontal="center" vertical="center" wrapText="1"/>
    </xf>
    <xf numFmtId="177" fontId="29" fillId="0" borderId="9" xfId="2" applyNumberFormat="1" applyFont="1" applyBorder="1">
      <alignment vertical="center"/>
    </xf>
    <xf numFmtId="180" fontId="30" fillId="2" borderId="10" xfId="2" applyNumberFormat="1" applyFont="1" applyFill="1" applyBorder="1" applyAlignment="1">
      <alignment vertical="center"/>
    </xf>
    <xf numFmtId="180" fontId="30" fillId="2" borderId="11" xfId="2" applyNumberFormat="1" applyFont="1" applyFill="1" applyBorder="1" applyAlignment="1">
      <alignment vertical="center"/>
    </xf>
    <xf numFmtId="180" fontId="30" fillId="2" borderId="9" xfId="2" applyNumberFormat="1" applyFont="1" applyFill="1" applyBorder="1" applyAlignment="1">
      <alignment vertical="center"/>
    </xf>
    <xf numFmtId="177" fontId="4" fillId="2" borderId="10" xfId="2" applyNumberFormat="1" applyFill="1" applyBorder="1">
      <alignment vertical="center"/>
    </xf>
    <xf numFmtId="38" fontId="29" fillId="2" borderId="10" xfId="3" applyFont="1" applyFill="1" applyBorder="1">
      <alignment vertical="center"/>
    </xf>
    <xf numFmtId="180" fontId="30" fillId="2" borderId="10" xfId="2" applyNumberFormat="1" applyFont="1" applyFill="1" applyBorder="1" applyAlignment="1">
      <alignment horizontal="center" vertical="center"/>
    </xf>
    <xf numFmtId="177" fontId="4" fillId="2" borderId="11" xfId="2" applyNumberFormat="1" applyFill="1" applyBorder="1">
      <alignment vertical="center"/>
    </xf>
    <xf numFmtId="0" fontId="27" fillId="0" borderId="3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81" xfId="0" applyFont="1" applyFill="1" applyBorder="1" applyAlignment="1">
      <alignment horizontal="center" vertical="center" wrapText="1"/>
    </xf>
    <xf numFmtId="0" fontId="26" fillId="0" borderId="7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31" xfId="0" applyFont="1" applyFill="1" applyBorder="1" applyAlignment="1">
      <alignment vertical="center" wrapText="1"/>
    </xf>
    <xf numFmtId="0" fontId="26" fillId="0" borderId="16" xfId="0" applyFont="1" applyFill="1" applyBorder="1" applyAlignment="1">
      <alignment vertical="center" wrapText="1"/>
    </xf>
    <xf numFmtId="0" fontId="26" fillId="0" borderId="19" xfId="0" applyFont="1" applyFill="1" applyBorder="1" applyAlignment="1">
      <alignment vertical="center" wrapText="1"/>
    </xf>
    <xf numFmtId="0" fontId="29" fillId="0" borderId="9" xfId="2" applyFont="1" applyBorder="1" applyAlignment="1">
      <alignment vertical="center" wrapText="1"/>
    </xf>
    <xf numFmtId="0" fontId="31" fillId="0" borderId="9" xfId="2" applyFont="1" applyBorder="1" applyAlignment="1">
      <alignment horizontal="center" vertical="center"/>
    </xf>
    <xf numFmtId="0" fontId="31" fillId="0" borderId="10" xfId="2" applyFont="1" applyFill="1" applyBorder="1" applyAlignment="1">
      <alignment vertical="center"/>
    </xf>
    <xf numFmtId="0" fontId="31" fillId="0" borderId="11" xfId="2" applyFont="1" applyFill="1" applyBorder="1" applyAlignment="1">
      <alignment vertical="center"/>
    </xf>
    <xf numFmtId="0" fontId="31" fillId="0" borderId="10" xfId="2" applyFont="1" applyBorder="1" applyAlignment="1">
      <alignment vertical="center"/>
    </xf>
    <xf numFmtId="0" fontId="31" fillId="0" borderId="11" xfId="2" applyFont="1" applyBorder="1" applyAlignment="1">
      <alignment vertical="center"/>
    </xf>
    <xf numFmtId="0" fontId="4" fillId="0" borderId="10" xfId="2" applyBorder="1">
      <alignment vertical="center"/>
    </xf>
    <xf numFmtId="0" fontId="4" fillId="0" borderId="11" xfId="2" applyBorder="1">
      <alignment vertical="center"/>
    </xf>
    <xf numFmtId="0" fontId="4" fillId="0" borderId="9" xfId="2" applyBorder="1">
      <alignment vertical="center"/>
    </xf>
    <xf numFmtId="0" fontId="7" fillId="0" borderId="0" xfId="0" applyFont="1" applyFill="1" applyBorder="1" applyAlignment="1">
      <alignment horizontal="left" vertical="center"/>
    </xf>
    <xf numFmtId="0" fontId="31" fillId="0" borderId="10" xfId="2" applyFont="1" applyBorder="1" applyAlignment="1">
      <alignment vertical="center"/>
    </xf>
    <xf numFmtId="0" fontId="38" fillId="0" borderId="0" xfId="2" applyFont="1">
      <alignment vertical="center"/>
    </xf>
    <xf numFmtId="0" fontId="39" fillId="0" borderId="0" xfId="1" applyFont="1"/>
    <xf numFmtId="0" fontId="40" fillId="0" borderId="0" xfId="1" applyFont="1" applyAlignment="1">
      <alignment vertical="top" wrapText="1"/>
    </xf>
    <xf numFmtId="0" fontId="40" fillId="0" borderId="114" xfId="1" applyFont="1" applyBorder="1" applyAlignment="1">
      <alignment vertical="center"/>
    </xf>
    <xf numFmtId="0" fontId="39" fillId="0" borderId="0" xfId="1" applyFont="1" applyAlignment="1">
      <alignment vertical="center"/>
    </xf>
    <xf numFmtId="0" fontId="39" fillId="0" borderId="0" xfId="1" applyFont="1" applyFill="1" applyBorder="1" applyAlignment="1">
      <alignment horizontal="left" vertical="top"/>
    </xf>
    <xf numFmtId="0" fontId="40" fillId="0" borderId="0" xfId="1" applyFont="1" applyAlignment="1">
      <alignment horizontal="left" vertical="center" wrapText="1"/>
    </xf>
    <xf numFmtId="0" fontId="39" fillId="0" borderId="0" xfId="1" applyFont="1" applyAlignment="1">
      <alignment vertical="top" wrapText="1"/>
    </xf>
    <xf numFmtId="0" fontId="40" fillId="0" borderId="115" xfId="1" applyFont="1" applyBorder="1" applyAlignment="1">
      <alignment horizontal="center" vertical="center" wrapText="1"/>
    </xf>
    <xf numFmtId="0" fontId="40" fillId="0" borderId="120" xfId="1" applyFont="1" applyBorder="1" applyAlignment="1">
      <alignment horizontal="center" vertical="center" wrapText="1"/>
    </xf>
    <xf numFmtId="0" fontId="40" fillId="0" borderId="121" xfId="1" applyFont="1" applyBorder="1" applyAlignment="1">
      <alignment horizontal="center" vertical="center" wrapText="1"/>
    </xf>
    <xf numFmtId="0" fontId="45" fillId="0" borderId="125" xfId="1" applyFont="1" applyBorder="1" applyAlignment="1">
      <alignment horizontal="left" vertical="center" wrapText="1"/>
    </xf>
    <xf numFmtId="0" fontId="40" fillId="0" borderId="126" xfId="1" applyFont="1" applyBorder="1" applyAlignment="1">
      <alignment horizontal="right" vertical="center" wrapText="1"/>
    </xf>
    <xf numFmtId="0" fontId="46" fillId="0" borderId="127" xfId="1" applyFont="1" applyBorder="1" applyAlignment="1">
      <alignment horizontal="center" vertical="center" wrapText="1"/>
    </xf>
    <xf numFmtId="176" fontId="40" fillId="0" borderId="126" xfId="1" applyNumberFormat="1" applyFont="1" applyBorder="1" applyAlignment="1">
      <alignment horizontal="right" vertical="center" wrapText="1"/>
    </xf>
    <xf numFmtId="0" fontId="47" fillId="0" borderId="128" xfId="1" applyFont="1" applyBorder="1" applyAlignment="1">
      <alignment horizontal="center" vertical="center" wrapText="1"/>
    </xf>
    <xf numFmtId="177" fontId="47" fillId="0" borderId="126" xfId="1" applyNumberFormat="1" applyFont="1" applyBorder="1" applyAlignment="1">
      <alignment horizontal="right" vertical="top" wrapText="1"/>
    </xf>
    <xf numFmtId="177" fontId="47" fillId="0" borderId="129" xfId="1" applyNumberFormat="1" applyFont="1" applyBorder="1" applyAlignment="1">
      <alignment horizontal="right" vertical="top" wrapText="1"/>
    </xf>
    <xf numFmtId="0" fontId="40" fillId="0" borderId="130" xfId="1" applyFont="1" applyBorder="1" applyAlignment="1">
      <alignment horizontal="right" vertical="center" wrapText="1"/>
    </xf>
    <xf numFmtId="177" fontId="47" fillId="0" borderId="130" xfId="1" applyNumberFormat="1" applyFont="1" applyBorder="1" applyAlignment="1">
      <alignment vertical="top" wrapText="1"/>
    </xf>
    <xf numFmtId="177" fontId="47" fillId="0" borderId="130" xfId="1" applyNumberFormat="1" applyFont="1" applyBorder="1" applyAlignment="1">
      <alignment horizontal="right" vertical="top" wrapText="1"/>
    </xf>
    <xf numFmtId="0" fontId="40" fillId="0" borderId="131" xfId="1" applyFont="1" applyBorder="1" applyAlignment="1">
      <alignment horizontal="right" vertical="center" wrapText="1"/>
    </xf>
    <xf numFmtId="177" fontId="47" fillId="0" borderId="132" xfId="1" applyNumberFormat="1" applyFont="1" applyBorder="1" applyAlignment="1">
      <alignment horizontal="right" vertical="top" wrapText="1"/>
    </xf>
    <xf numFmtId="177" fontId="47" fillId="0" borderId="133" xfId="1" applyNumberFormat="1" applyFont="1" applyBorder="1" applyAlignment="1">
      <alignment vertical="top" wrapText="1"/>
    </xf>
    <xf numFmtId="177" fontId="47" fillId="0" borderId="133" xfId="1" applyNumberFormat="1" applyFont="1" applyBorder="1" applyAlignment="1">
      <alignment horizontal="right" vertical="top" wrapText="1"/>
    </xf>
    <xf numFmtId="177" fontId="48" fillId="0" borderId="134" xfId="1" applyNumberFormat="1" applyFont="1" applyBorder="1" applyAlignment="1">
      <alignment horizontal="right" vertical="top" wrapText="1"/>
    </xf>
    <xf numFmtId="176" fontId="48" fillId="0" borderId="132" xfId="1" applyNumberFormat="1" applyFont="1" applyBorder="1" applyAlignment="1">
      <alignment horizontal="right" vertical="top" wrapText="1"/>
    </xf>
    <xf numFmtId="0" fontId="47" fillId="0" borderId="135" xfId="1" applyFont="1" applyBorder="1" applyAlignment="1">
      <alignment horizontal="right" vertical="center" wrapText="1"/>
    </xf>
    <xf numFmtId="0" fontId="40" fillId="0" borderId="125" xfId="1" applyFont="1" applyBorder="1" applyAlignment="1">
      <alignment horizontal="left" vertical="center" wrapText="1"/>
    </xf>
    <xf numFmtId="176" fontId="47" fillId="0" borderId="129" xfId="1" applyNumberFormat="1" applyFont="1" applyBorder="1" applyAlignment="1">
      <alignment horizontal="right" vertical="top" wrapText="1"/>
    </xf>
    <xf numFmtId="0" fontId="47" fillId="0" borderId="136" xfId="1" applyFont="1" applyBorder="1" applyAlignment="1">
      <alignment horizontal="center" vertical="center" wrapText="1"/>
    </xf>
    <xf numFmtId="176" fontId="47" fillId="0" borderId="130" xfId="1" applyNumberFormat="1" applyFont="1" applyBorder="1" applyAlignment="1">
      <alignment vertical="top" wrapText="1"/>
    </xf>
    <xf numFmtId="0" fontId="47" fillId="0" borderId="131" xfId="1" applyFont="1" applyBorder="1" applyAlignment="1">
      <alignment horizontal="right" vertical="center" wrapText="1"/>
    </xf>
    <xf numFmtId="0" fontId="40" fillId="0" borderId="137" xfId="1" applyFont="1" applyBorder="1" applyAlignment="1">
      <alignment horizontal="left" vertical="center" wrapText="1"/>
    </xf>
    <xf numFmtId="177" fontId="47" fillId="0" borderId="138" xfId="1" applyNumberFormat="1" applyFont="1" applyBorder="1" applyAlignment="1">
      <alignment horizontal="right" vertical="top" wrapText="1"/>
    </xf>
    <xf numFmtId="176" fontId="47" fillId="0" borderId="139" xfId="1" applyNumberFormat="1" applyFont="1" applyBorder="1" applyAlignment="1">
      <alignment horizontal="right" vertical="top" wrapText="1"/>
    </xf>
    <xf numFmtId="176" fontId="47" fillId="0" borderId="140" xfId="1" applyNumberFormat="1" applyFont="1" applyBorder="1" applyAlignment="1">
      <alignment vertical="top" wrapText="1"/>
    </xf>
    <xf numFmtId="0" fontId="47" fillId="0" borderId="141" xfId="1" applyFont="1" applyBorder="1" applyAlignment="1">
      <alignment horizontal="right" vertical="center" wrapText="1"/>
    </xf>
    <xf numFmtId="0" fontId="40" fillId="0" borderId="142" xfId="1" applyFont="1" applyBorder="1" applyAlignment="1">
      <alignment horizontal="center" vertical="center" wrapText="1"/>
    </xf>
    <xf numFmtId="177" fontId="47" fillId="0" borderId="143" xfId="1" applyNumberFormat="1" applyFont="1" applyBorder="1" applyAlignment="1">
      <alignment horizontal="right" vertical="top" wrapText="1"/>
    </xf>
    <xf numFmtId="0" fontId="46" fillId="0" borderId="144" xfId="1" applyFont="1" applyBorder="1" applyAlignment="1">
      <alignment horizontal="center" vertical="center" wrapText="1"/>
    </xf>
    <xf numFmtId="177" fontId="47" fillId="0" borderId="145" xfId="1" applyNumberFormat="1" applyFont="1" applyBorder="1" applyAlignment="1">
      <alignment horizontal="right" vertical="top" wrapText="1"/>
    </xf>
    <xf numFmtId="0" fontId="47" fillId="0" borderId="146" xfId="1" applyFont="1" applyBorder="1" applyAlignment="1">
      <alignment horizontal="right" vertical="top" wrapText="1"/>
    </xf>
    <xf numFmtId="0" fontId="47" fillId="0" borderId="146" xfId="1" applyFont="1" applyBorder="1" applyAlignment="1">
      <alignment horizontal="center" vertical="top" wrapText="1"/>
    </xf>
    <xf numFmtId="176" fontId="47" fillId="0" borderId="147" xfId="1" applyNumberFormat="1" applyFont="1" applyBorder="1" applyAlignment="1">
      <alignment vertical="top" wrapText="1"/>
    </xf>
    <xf numFmtId="0" fontId="47" fillId="0" borderId="148" xfId="1" applyFont="1" applyBorder="1" applyAlignment="1">
      <alignment horizontal="right" vertical="center" wrapText="1"/>
    </xf>
    <xf numFmtId="0" fontId="40" fillId="0" borderId="151" xfId="1" applyFont="1" applyBorder="1" applyAlignment="1">
      <alignment horizontal="center" vertical="center" wrapText="1"/>
    </xf>
    <xf numFmtId="177" fontId="47" fillId="0" borderId="134" xfId="1" applyNumberFormat="1" applyFont="1" applyBorder="1" applyAlignment="1">
      <alignment horizontal="right" vertical="top" wrapText="1"/>
    </xf>
    <xf numFmtId="0" fontId="47" fillId="0" borderId="152" xfId="1" applyFont="1" applyBorder="1" applyAlignment="1">
      <alignment horizontal="center" vertical="center" wrapText="1"/>
    </xf>
    <xf numFmtId="176" fontId="47" fillId="0" borderId="133" xfId="1" applyNumberFormat="1" applyFont="1" applyBorder="1" applyAlignment="1">
      <alignment vertical="top" wrapText="1"/>
    </xf>
    <xf numFmtId="0" fontId="40" fillId="0" borderId="125" xfId="1" applyFont="1" applyBorder="1" applyAlignment="1">
      <alignment horizontal="center" vertical="center" wrapText="1"/>
    </xf>
    <xf numFmtId="0" fontId="47" fillId="0" borderId="128" xfId="1" applyFont="1" applyBorder="1" applyAlignment="1">
      <alignment horizontal="right" vertical="top" wrapText="1"/>
    </xf>
    <xf numFmtId="0" fontId="47" fillId="0" borderId="128" xfId="1" applyFont="1" applyBorder="1" applyAlignment="1">
      <alignment horizontal="center" vertical="top" wrapText="1"/>
    </xf>
    <xf numFmtId="0" fontId="40" fillId="0" borderId="137" xfId="1" applyFont="1" applyBorder="1" applyAlignment="1">
      <alignment horizontal="center" vertical="center" wrapText="1"/>
    </xf>
    <xf numFmtId="0" fontId="46" fillId="0" borderId="153" xfId="1" applyFont="1" applyBorder="1" applyAlignment="1">
      <alignment horizontal="center" vertical="center" wrapText="1"/>
    </xf>
    <xf numFmtId="177" fontId="47" fillId="0" borderId="154" xfId="1" applyNumberFormat="1" applyFont="1" applyBorder="1" applyAlignment="1">
      <alignment horizontal="right" vertical="top" wrapText="1"/>
    </xf>
    <xf numFmtId="0" fontId="47" fillId="0" borderId="155" xfId="1" applyFont="1" applyBorder="1" applyAlignment="1">
      <alignment horizontal="right" vertical="top" wrapText="1"/>
    </xf>
    <xf numFmtId="0" fontId="47" fillId="0" borderId="155" xfId="1" applyFont="1" applyBorder="1" applyAlignment="1">
      <alignment horizontal="center" vertical="top" wrapText="1"/>
    </xf>
    <xf numFmtId="177" fontId="47" fillId="0" borderId="138" xfId="1" applyNumberFormat="1" applyFont="1" applyBorder="1" applyAlignment="1">
      <alignment vertical="top" wrapText="1"/>
    </xf>
    <xf numFmtId="0" fontId="40" fillId="0" borderId="156" xfId="1" applyFont="1" applyBorder="1" applyAlignment="1">
      <alignment horizontal="center" vertical="center" wrapText="1"/>
    </xf>
    <xf numFmtId="177" fontId="40" fillId="0" borderId="157" xfId="1" applyNumberFormat="1" applyFont="1" applyBorder="1" applyAlignment="1">
      <alignment vertical="top" wrapText="1"/>
    </xf>
    <xf numFmtId="0" fontId="46" fillId="0" borderId="158" xfId="1" applyFont="1" applyBorder="1" applyAlignment="1">
      <alignment horizontal="center" vertical="center" wrapText="1"/>
    </xf>
    <xf numFmtId="177" fontId="39" fillId="0" borderId="159" xfId="1" applyNumberFormat="1" applyFont="1" applyBorder="1" applyAlignment="1">
      <alignment vertical="top" wrapText="1"/>
    </xf>
    <xf numFmtId="0" fontId="39" fillId="0" borderId="160" xfId="1" applyFont="1" applyBorder="1" applyAlignment="1">
      <alignment horizontal="right" vertical="top" wrapText="1"/>
    </xf>
    <xf numFmtId="177" fontId="39" fillId="0" borderId="161" xfId="1" applyNumberFormat="1" applyFont="1" applyBorder="1" applyAlignment="1">
      <alignment vertical="top" wrapText="1"/>
    </xf>
    <xf numFmtId="176" fontId="39" fillId="0" borderId="162" xfId="1" applyNumberFormat="1" applyFont="1" applyBorder="1" applyAlignment="1">
      <alignment vertical="top" wrapText="1"/>
    </xf>
    <xf numFmtId="177" fontId="40" fillId="0" borderId="161" xfId="1" applyNumberFormat="1" applyFont="1" applyBorder="1" applyAlignment="1">
      <alignment vertical="top" wrapText="1"/>
    </xf>
    <xf numFmtId="177" fontId="40" fillId="0" borderId="162" xfId="1" applyNumberFormat="1" applyFont="1" applyBorder="1" applyAlignment="1">
      <alignment vertical="top" wrapText="1"/>
    </xf>
    <xf numFmtId="0" fontId="39" fillId="0" borderId="163" xfId="1" applyFont="1" applyBorder="1" applyAlignment="1">
      <alignment horizontal="right" vertical="top" wrapText="1"/>
    </xf>
    <xf numFmtId="0" fontId="39" fillId="0" borderId="0" xfId="1" applyFont="1" applyAlignment="1"/>
    <xf numFmtId="0" fontId="39" fillId="0" borderId="0" xfId="1" applyFont="1" applyBorder="1" applyAlignment="1"/>
    <xf numFmtId="0" fontId="40" fillId="0" borderId="0" xfId="1" applyFont="1" applyBorder="1" applyAlignment="1">
      <alignment vertical="top" wrapText="1"/>
    </xf>
    <xf numFmtId="0" fontId="46" fillId="0" borderId="128" xfId="1" applyFont="1" applyBorder="1" applyAlignment="1">
      <alignment horizontal="center" vertical="center" wrapText="1"/>
    </xf>
    <xf numFmtId="0" fontId="48" fillId="0" borderId="131" xfId="1" applyFont="1" applyBorder="1" applyAlignment="1">
      <alignment horizontal="right" vertical="center" wrapText="1"/>
    </xf>
    <xf numFmtId="177" fontId="47" fillId="0" borderId="127" xfId="1" applyNumberFormat="1" applyFont="1" applyBorder="1" applyAlignment="1">
      <alignment horizontal="right" vertical="top" wrapText="1"/>
    </xf>
    <xf numFmtId="0" fontId="46" fillId="0" borderId="168" xfId="1" applyFont="1" applyBorder="1" applyAlignment="1">
      <alignment horizontal="center" vertical="center" wrapText="1"/>
    </xf>
    <xf numFmtId="0" fontId="5" fillId="0" borderId="77"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26" fillId="0" borderId="2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34" fillId="0" borderId="29" xfId="0" applyFont="1" applyFill="1" applyBorder="1" applyAlignment="1">
      <alignment horizontal="center" vertical="center" wrapText="1" shrinkToFit="1"/>
    </xf>
    <xf numFmtId="0" fontId="34" fillId="0" borderId="37" xfId="0" applyFont="1" applyFill="1" applyBorder="1" applyAlignment="1">
      <alignment horizontal="center" vertical="center" wrapText="1" shrinkToFit="1"/>
    </xf>
    <xf numFmtId="0" fontId="7" fillId="0" borderId="10" xfId="0" applyFont="1" applyFill="1" applyBorder="1" applyAlignment="1">
      <alignment horizontal="center" vertical="center"/>
    </xf>
    <xf numFmtId="0" fontId="0" fillId="0" borderId="19" xfId="0" applyFill="1" applyBorder="1" applyAlignment="1">
      <alignment horizontal="center" vertical="center"/>
    </xf>
    <xf numFmtId="0" fontId="0" fillId="0" borderId="61" xfId="0" applyFill="1" applyBorder="1" applyAlignment="1">
      <alignment horizontal="center" vertical="center"/>
    </xf>
    <xf numFmtId="0" fontId="7" fillId="0" borderId="60" xfId="0" applyFont="1" applyFill="1" applyBorder="1" applyAlignment="1">
      <alignment horizontal="left"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6" fillId="0" borderId="10"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61" xfId="0" applyFont="1" applyFill="1" applyBorder="1" applyAlignment="1">
      <alignment horizontal="center" vertical="center"/>
    </xf>
    <xf numFmtId="0" fontId="26" fillId="0" borderId="60" xfId="0" applyFont="1" applyFill="1" applyBorder="1" applyAlignment="1">
      <alignment horizontal="left" vertical="center"/>
    </xf>
    <xf numFmtId="0" fontId="32" fillId="0" borderId="19" xfId="0" applyFont="1" applyFill="1" applyBorder="1" applyAlignment="1">
      <alignment horizontal="left" vertical="center"/>
    </xf>
    <xf numFmtId="0" fontId="32" fillId="0" borderId="11" xfId="0" applyFont="1" applyFill="1" applyBorder="1" applyAlignment="1">
      <alignment horizontal="left" vertical="center"/>
    </xf>
    <xf numFmtId="177" fontId="26" fillId="0" borderId="109" xfId="0" applyNumberFormat="1" applyFont="1" applyFill="1" applyBorder="1" applyAlignment="1">
      <alignment horizontal="right" vertical="center" wrapText="1"/>
    </xf>
    <xf numFmtId="177" fontId="26" fillId="0" borderId="26" xfId="0" applyNumberFormat="1" applyFont="1" applyFill="1" applyBorder="1" applyAlignment="1">
      <alignment horizontal="right" vertical="center" wrapText="1"/>
    </xf>
    <xf numFmtId="177" fontId="26" fillId="0" borderId="10" xfId="0" applyNumberFormat="1" applyFont="1" applyFill="1" applyBorder="1" applyAlignment="1">
      <alignment vertical="center" wrapText="1"/>
    </xf>
    <xf numFmtId="177" fontId="26" fillId="0" borderId="11" xfId="0" applyNumberFormat="1" applyFont="1" applyFill="1" applyBorder="1" applyAlignment="1">
      <alignment vertical="center" wrapText="1"/>
    </xf>
    <xf numFmtId="0" fontId="30" fillId="0" borderId="93" xfId="0" applyFont="1" applyFill="1" applyBorder="1" applyAlignment="1">
      <alignment horizontal="center" vertical="center" wrapText="1"/>
    </xf>
    <xf numFmtId="0" fontId="30" fillId="0" borderId="108" xfId="0" applyFont="1" applyFill="1" applyBorder="1" applyAlignment="1">
      <alignment horizontal="center" vertical="center" wrapText="1"/>
    </xf>
    <xf numFmtId="0" fontId="27" fillId="0" borderId="29" xfId="0" applyFont="1" applyFill="1" applyBorder="1" applyAlignment="1">
      <alignment horizontal="center" vertical="center" shrinkToFit="1"/>
    </xf>
    <xf numFmtId="0" fontId="27" fillId="0" borderId="37" xfId="0" applyFont="1" applyFill="1" applyBorder="1" applyAlignment="1">
      <alignment horizontal="center" vertical="center" shrinkToFit="1"/>
    </xf>
    <xf numFmtId="0" fontId="34" fillId="0" borderId="93" xfId="0" applyFont="1" applyFill="1" applyBorder="1" applyAlignment="1">
      <alignment horizontal="center" vertical="center" wrapText="1"/>
    </xf>
    <xf numFmtId="0" fontId="34" fillId="0" borderId="108" xfId="0" applyFont="1" applyFill="1" applyBorder="1" applyAlignment="1">
      <alignment horizontal="center" vertical="center" wrapText="1"/>
    </xf>
    <xf numFmtId="0" fontId="7" fillId="0" borderId="49" xfId="0" applyFont="1" applyFill="1" applyBorder="1" applyAlignment="1">
      <alignment horizontal="center" vertical="center"/>
    </xf>
    <xf numFmtId="0" fontId="0" fillId="0" borderId="50" xfId="0" applyFill="1" applyBorder="1" applyAlignment="1">
      <alignment horizontal="center" vertical="center"/>
    </xf>
    <xf numFmtId="0" fontId="0" fillId="0" borderId="52" xfId="0" applyFill="1" applyBorder="1" applyAlignment="1">
      <alignment horizontal="center" vertical="center"/>
    </xf>
    <xf numFmtId="176" fontId="26" fillId="0" borderId="88" xfId="0" applyNumberFormat="1" applyFont="1" applyFill="1" applyBorder="1" applyAlignment="1">
      <alignment vertical="center" wrapText="1"/>
    </xf>
    <xf numFmtId="176" fontId="32" fillId="0" borderId="89" xfId="0" applyNumberFormat="1" applyFont="1" applyFill="1" applyBorder="1" applyAlignment="1">
      <alignment vertical="center" wrapText="1"/>
    </xf>
    <xf numFmtId="176" fontId="32" fillId="0" borderId="90" xfId="0" applyNumberFormat="1" applyFont="1" applyFill="1" applyBorder="1" applyAlignment="1">
      <alignment vertical="center" wrapText="1"/>
    </xf>
    <xf numFmtId="176" fontId="26" fillId="0" borderId="89" xfId="0" applyNumberFormat="1" applyFont="1" applyFill="1" applyBorder="1" applyAlignment="1">
      <alignment vertical="center" wrapText="1"/>
    </xf>
    <xf numFmtId="176" fontId="26" fillId="0" borderId="91" xfId="0" applyNumberFormat="1" applyFont="1" applyFill="1" applyBorder="1" applyAlignment="1">
      <alignmen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8" xfId="0" applyFont="1" applyFill="1" applyBorder="1" applyAlignment="1">
      <alignment vertical="center" wrapText="1"/>
    </xf>
    <xf numFmtId="0" fontId="5" fillId="0" borderId="39" xfId="0" applyFont="1" applyFill="1" applyBorder="1" applyAlignment="1">
      <alignment vertical="center" wrapText="1"/>
    </xf>
    <xf numFmtId="0" fontId="5" fillId="0" borderId="40" xfId="0" applyFont="1" applyFill="1" applyBorder="1" applyAlignment="1">
      <alignment vertical="center" wrapText="1"/>
    </xf>
    <xf numFmtId="176" fontId="27" fillId="0" borderId="101" xfId="0" applyNumberFormat="1" applyFont="1" applyFill="1" applyBorder="1" applyAlignment="1">
      <alignment vertical="center" wrapText="1"/>
    </xf>
    <xf numFmtId="176" fontId="27" fillId="0" borderId="91" xfId="0" applyNumberFormat="1" applyFont="1" applyFill="1" applyBorder="1" applyAlignment="1">
      <alignment vertical="center" wrapText="1"/>
    </xf>
    <xf numFmtId="176" fontId="27" fillId="0" borderId="88" xfId="0" applyNumberFormat="1" applyFont="1" applyFill="1" applyBorder="1" applyAlignment="1">
      <alignment vertical="center" wrapText="1"/>
    </xf>
    <xf numFmtId="176" fontId="32" fillId="0" borderId="87" xfId="0" applyNumberFormat="1" applyFont="1" applyFill="1" applyBorder="1" applyAlignment="1">
      <alignment vertical="center" wrapText="1"/>
    </xf>
    <xf numFmtId="0" fontId="5" fillId="0" borderId="38"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2" xfId="0" applyFont="1" applyFill="1" applyBorder="1" applyAlignment="1">
      <alignment horizontal="center" vertical="center" wrapText="1"/>
    </xf>
    <xf numFmtId="176" fontId="27" fillId="0" borderId="87" xfId="0" applyNumberFormat="1" applyFont="1" applyFill="1" applyBorder="1" applyAlignment="1">
      <alignment vertical="center" wrapText="1"/>
    </xf>
    <xf numFmtId="0" fontId="7" fillId="0" borderId="63" xfId="0" applyFont="1" applyFill="1" applyBorder="1" applyAlignment="1">
      <alignment horizontal="left" vertical="center"/>
    </xf>
    <xf numFmtId="0" fontId="0" fillId="0" borderId="50" xfId="0" applyFill="1" applyBorder="1" applyAlignment="1">
      <alignment horizontal="left" vertical="center"/>
    </xf>
    <xf numFmtId="0" fontId="0" fillId="0" borderId="51" xfId="0" applyFill="1" applyBorder="1" applyAlignment="1">
      <alignment horizontal="left" vertical="center"/>
    </xf>
    <xf numFmtId="0" fontId="5" fillId="0" borderId="63"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0" xfId="0" applyFont="1" applyFill="1" applyBorder="1" applyAlignment="1">
      <alignment vertical="center" wrapText="1"/>
    </xf>
    <xf numFmtId="0" fontId="27" fillId="0" borderId="10" xfId="0" applyFont="1" applyFill="1" applyBorder="1" applyAlignment="1">
      <alignment horizontal="center" vertical="center" shrinkToFit="1"/>
    </xf>
    <xf numFmtId="0" fontId="27" fillId="0" borderId="108" xfId="0" applyFont="1" applyFill="1" applyBorder="1" applyAlignment="1">
      <alignment horizontal="center" vertical="center" shrinkToFit="1"/>
    </xf>
    <xf numFmtId="176" fontId="13" fillId="0" borderId="102" xfId="0" applyNumberFormat="1" applyFont="1" applyFill="1" applyBorder="1" applyAlignment="1">
      <alignment vertical="center" wrapText="1"/>
    </xf>
    <xf numFmtId="176" fontId="13" fillId="0" borderId="103" xfId="0" applyNumberFormat="1" applyFont="1" applyFill="1" applyBorder="1" applyAlignment="1">
      <alignment vertical="center" wrapText="1"/>
    </xf>
    <xf numFmtId="0" fontId="7" fillId="0" borderId="33" xfId="0" applyFont="1" applyFill="1" applyBorder="1" applyAlignment="1">
      <alignment horizontal="center" vertical="center" wrapText="1"/>
    </xf>
    <xf numFmtId="0" fontId="0" fillId="0" borderId="94" xfId="0" applyFill="1" applyBorder="1" applyAlignment="1">
      <alignment horizontal="center" vertical="center" wrapText="1"/>
    </xf>
    <xf numFmtId="176" fontId="13" fillId="0" borderId="98" xfId="0" applyNumberFormat="1" applyFont="1" applyFill="1" applyBorder="1" applyAlignment="1">
      <alignment vertical="center" wrapText="1"/>
    </xf>
    <xf numFmtId="176" fontId="11" fillId="0" borderId="96" xfId="0" applyNumberFormat="1" applyFont="1" applyFill="1" applyBorder="1" applyAlignment="1">
      <alignment vertical="center" wrapText="1"/>
    </xf>
    <xf numFmtId="0" fontId="5" fillId="0" borderId="41" xfId="0" applyFont="1" applyFill="1" applyBorder="1" applyAlignment="1">
      <alignment horizontal="center" vertical="center" wrapText="1"/>
    </xf>
    <xf numFmtId="0" fontId="5" fillId="0" borderId="43" xfId="0" applyFont="1" applyFill="1" applyBorder="1" applyAlignment="1">
      <alignment horizontal="center" vertical="center" wrapText="1"/>
    </xf>
    <xf numFmtId="176" fontId="7" fillId="0" borderId="27" xfId="0" applyNumberFormat="1" applyFont="1" applyFill="1" applyBorder="1" applyAlignment="1">
      <alignment vertical="center" wrapText="1"/>
    </xf>
    <xf numFmtId="176" fontId="0" fillId="0" borderId="2" xfId="0" applyNumberFormat="1" applyFill="1" applyBorder="1" applyAlignment="1">
      <alignment vertical="center" wrapText="1"/>
    </xf>
    <xf numFmtId="176" fontId="0" fillId="0" borderId="28" xfId="0" applyNumberFormat="1" applyFill="1" applyBorder="1" applyAlignment="1">
      <alignment vertical="center" wrapText="1"/>
    </xf>
    <xf numFmtId="176" fontId="0" fillId="0" borderId="64" xfId="0" applyNumberFormat="1" applyFill="1" applyBorder="1" applyAlignment="1">
      <alignment vertical="center" wrapText="1"/>
    </xf>
    <xf numFmtId="176" fontId="13" fillId="0" borderId="96" xfId="0" applyNumberFormat="1" applyFont="1" applyFill="1" applyBorder="1" applyAlignment="1">
      <alignment vertical="center" wrapText="1"/>
    </xf>
    <xf numFmtId="176" fontId="11" fillId="0" borderId="99" xfId="0" applyNumberFormat="1" applyFont="1" applyFill="1" applyBorder="1" applyAlignment="1">
      <alignment vertical="center" wrapText="1"/>
    </xf>
    <xf numFmtId="0" fontId="5" fillId="0" borderId="10" xfId="0" applyFont="1" applyFill="1" applyBorder="1" applyAlignment="1">
      <alignment vertical="center" wrapText="1"/>
    </xf>
    <xf numFmtId="0" fontId="5" fillId="0" borderId="19" xfId="0" applyFont="1" applyFill="1" applyBorder="1" applyAlignment="1">
      <alignment vertical="center" wrapText="1"/>
    </xf>
    <xf numFmtId="0" fontId="5" fillId="0" borderId="11" xfId="0" applyFont="1" applyFill="1" applyBorder="1" applyAlignment="1">
      <alignment vertical="center" wrapText="1"/>
    </xf>
    <xf numFmtId="0" fontId="35" fillId="0" borderId="41" xfId="0" applyFont="1" applyFill="1" applyBorder="1" applyAlignment="1">
      <alignment vertical="top" wrapText="1"/>
    </xf>
    <xf numFmtId="0" fontId="35" fillId="0" borderId="13" xfId="0" applyFont="1" applyFill="1" applyBorder="1" applyAlignment="1">
      <alignment vertical="top" wrapText="1"/>
    </xf>
    <xf numFmtId="0" fontId="35" fillId="0" borderId="42" xfId="0" applyFont="1" applyFill="1" applyBorder="1" applyAlignment="1">
      <alignment vertical="top" wrapText="1"/>
    </xf>
    <xf numFmtId="0" fontId="35" fillId="0" borderId="43" xfId="0" applyFont="1" applyFill="1" applyBorder="1" applyAlignment="1">
      <alignment vertical="top" wrapText="1"/>
    </xf>
    <xf numFmtId="0" fontId="35" fillId="0" borderId="0" xfId="0" applyFont="1" applyFill="1" applyBorder="1" applyAlignment="1">
      <alignment vertical="top" wrapText="1"/>
    </xf>
    <xf numFmtId="0" fontId="35" fillId="0" borderId="44" xfId="0" applyFont="1" applyFill="1" applyBorder="1" applyAlignment="1">
      <alignment vertical="top" wrapText="1"/>
    </xf>
    <xf numFmtId="0" fontId="35" fillId="0" borderId="45" xfId="0" applyFont="1" applyFill="1" applyBorder="1" applyAlignment="1">
      <alignment vertical="top" wrapText="1"/>
    </xf>
    <xf numFmtId="0" fontId="35" fillId="0" borderId="46" xfId="0" applyFont="1" applyFill="1" applyBorder="1" applyAlignment="1">
      <alignment vertical="top" wrapText="1"/>
    </xf>
    <xf numFmtId="0" fontId="35" fillId="0" borderId="47" xfId="0" applyFont="1" applyFill="1" applyBorder="1" applyAlignment="1">
      <alignment vertical="top" wrapText="1"/>
    </xf>
    <xf numFmtId="0" fontId="5" fillId="0" borderId="1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89" xfId="0" applyFont="1" applyFill="1" applyBorder="1" applyAlignment="1">
      <alignment horizontal="center" vertical="center" wrapText="1"/>
    </xf>
    <xf numFmtId="0" fontId="7" fillId="0" borderId="90"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14" fillId="0" borderId="80"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78"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9" fillId="0" borderId="8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6" fillId="0" borderId="13" xfId="0" applyFont="1" applyFill="1" applyBorder="1" applyAlignment="1">
      <alignment vertical="top" wrapText="1"/>
    </xf>
    <xf numFmtId="0" fontId="36" fillId="0" borderId="42" xfId="0" applyFont="1" applyFill="1" applyBorder="1" applyAlignment="1">
      <alignment vertical="top" wrapText="1"/>
    </xf>
    <xf numFmtId="0" fontId="36" fillId="0" borderId="43" xfId="0" applyFont="1" applyFill="1" applyBorder="1" applyAlignment="1">
      <alignment vertical="top" wrapText="1"/>
    </xf>
    <xf numFmtId="0" fontId="36" fillId="0" borderId="0" xfId="0" applyFont="1" applyFill="1" applyBorder="1" applyAlignment="1">
      <alignment vertical="top" wrapText="1"/>
    </xf>
    <xf numFmtId="0" fontId="36" fillId="0" borderId="44" xfId="0" applyFont="1" applyFill="1" applyBorder="1" applyAlignment="1">
      <alignment vertical="top" wrapText="1"/>
    </xf>
    <xf numFmtId="0" fontId="36" fillId="0" borderId="45" xfId="0" applyFont="1" applyFill="1" applyBorder="1" applyAlignment="1">
      <alignment vertical="top" wrapText="1"/>
    </xf>
    <xf numFmtId="0" fontId="36" fillId="0" borderId="46" xfId="0" applyFont="1" applyFill="1" applyBorder="1" applyAlignment="1">
      <alignment vertical="top" wrapText="1"/>
    </xf>
    <xf numFmtId="0" fontId="36" fillId="0" borderId="47" xfId="0" applyFont="1" applyFill="1" applyBorder="1" applyAlignment="1">
      <alignment vertical="top" wrapText="1"/>
    </xf>
    <xf numFmtId="0" fontId="5" fillId="0" borderId="48" xfId="0" applyFont="1" applyFill="1" applyBorder="1" applyAlignment="1">
      <alignment horizontal="center" vertical="center" wrapText="1"/>
    </xf>
    <xf numFmtId="0" fontId="8" fillId="0" borderId="113" xfId="0" applyFont="1" applyFill="1" applyBorder="1" applyAlignment="1">
      <alignment horizontal="right" vertical="center" wrapText="1"/>
    </xf>
    <xf numFmtId="0" fontId="21" fillId="0" borderId="51" xfId="0" applyFont="1" applyFill="1" applyBorder="1" applyAlignment="1">
      <alignment horizontal="right" vertical="center" wrapText="1"/>
    </xf>
    <xf numFmtId="0" fontId="5" fillId="0" borderId="21"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27" xfId="0" applyFont="1" applyFill="1" applyBorder="1" applyAlignment="1">
      <alignment horizontal="right" vertical="center" wrapText="1"/>
    </xf>
    <xf numFmtId="0" fontId="5" fillId="0" borderId="2" xfId="0" applyFont="1" applyFill="1" applyBorder="1" applyAlignment="1">
      <alignment horizontal="right" vertical="center" wrapText="1"/>
    </xf>
    <xf numFmtId="0" fontId="5" fillId="0" borderId="64" xfId="0" applyFont="1" applyFill="1" applyBorder="1" applyAlignment="1">
      <alignment horizontal="right" vertical="center" wrapText="1"/>
    </xf>
    <xf numFmtId="176" fontId="13" fillId="0" borderId="106" xfId="0" applyNumberFormat="1" applyFont="1" applyFill="1" applyBorder="1" applyAlignment="1">
      <alignment vertical="center" wrapText="1"/>
    </xf>
    <xf numFmtId="176" fontId="13" fillId="0" borderId="107" xfId="0" applyNumberFormat="1" applyFont="1" applyFill="1" applyBorder="1" applyAlignment="1">
      <alignment vertical="center" wrapText="1"/>
    </xf>
    <xf numFmtId="176" fontId="13" fillId="0" borderId="104" xfId="0" applyNumberFormat="1" applyFont="1" applyFill="1" applyBorder="1" applyAlignment="1">
      <alignment vertical="center" wrapText="1"/>
    </xf>
    <xf numFmtId="176" fontId="13" fillId="0" borderId="105" xfId="0" applyNumberFormat="1" applyFont="1" applyFill="1" applyBorder="1" applyAlignment="1">
      <alignment vertical="center" wrapText="1"/>
    </xf>
    <xf numFmtId="177" fontId="26" fillId="0" borderId="10" xfId="0" applyNumberFormat="1" applyFont="1" applyFill="1" applyBorder="1" applyAlignment="1">
      <alignment horizontal="right" vertical="center" wrapText="1"/>
    </xf>
    <xf numFmtId="177" fontId="26" fillId="0" borderId="11" xfId="0" applyNumberFormat="1" applyFont="1" applyFill="1" applyBorder="1" applyAlignment="1">
      <alignment horizontal="right" vertical="center" wrapText="1"/>
    </xf>
    <xf numFmtId="0" fontId="5" fillId="0" borderId="31" xfId="0" applyFont="1" applyFill="1" applyBorder="1" applyAlignment="1">
      <alignment horizontal="center" vertical="center" wrapText="1"/>
    </xf>
    <xf numFmtId="0" fontId="7" fillId="0" borderId="2" xfId="0" applyFont="1" applyFill="1" applyBorder="1" applyAlignment="1">
      <alignment vertical="center" wrapText="1"/>
    </xf>
    <xf numFmtId="0" fontId="23" fillId="0" borderId="2" xfId="0" applyFont="1" applyFill="1" applyBorder="1" applyAlignment="1">
      <alignment vertical="center" wrapText="1"/>
    </xf>
    <xf numFmtId="0" fontId="23" fillId="0" borderId="28" xfId="0" applyFont="1" applyFill="1" applyBorder="1" applyAlignment="1">
      <alignment vertical="center" wrapText="1"/>
    </xf>
    <xf numFmtId="0" fontId="5" fillId="0" borderId="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center" vertical="center"/>
    </xf>
    <xf numFmtId="0" fontId="7" fillId="0" borderId="61" xfId="0" applyFont="1" applyFill="1" applyBorder="1" applyAlignment="1">
      <alignment horizontal="center" vertical="center"/>
    </xf>
    <xf numFmtId="0" fontId="5" fillId="0" borderId="14" xfId="0" applyFont="1" applyFill="1" applyBorder="1" applyAlignment="1">
      <alignment horizontal="center" vertical="center" wrapText="1"/>
    </xf>
    <xf numFmtId="0" fontId="26" fillId="0" borderId="33" xfId="0" applyFont="1" applyFill="1" applyBorder="1" applyAlignment="1">
      <alignment horizontal="center" vertical="center" wrapText="1" shrinkToFit="1"/>
    </xf>
    <xf numFmtId="0" fontId="32" fillId="0" borderId="94" xfId="0" applyFont="1" applyFill="1" applyBorder="1" applyAlignment="1">
      <alignment horizontal="center" vertical="center" shrinkToFit="1"/>
    </xf>
    <xf numFmtId="176" fontId="27" fillId="0" borderId="31" xfId="0" applyNumberFormat="1" applyFont="1" applyFill="1" applyBorder="1" applyAlignment="1">
      <alignment vertical="center" wrapText="1"/>
    </xf>
    <xf numFmtId="176" fontId="27" fillId="0" borderId="111" xfId="0" applyNumberFormat="1" applyFont="1" applyFill="1" applyBorder="1" applyAlignment="1">
      <alignment vertical="center" wrapText="1"/>
    </xf>
    <xf numFmtId="176" fontId="27" fillId="0" borderId="102" xfId="0" applyNumberFormat="1" applyFont="1" applyFill="1" applyBorder="1" applyAlignment="1">
      <alignment vertical="center" wrapText="1"/>
    </xf>
    <xf numFmtId="176" fontId="27" fillId="0" borderId="103" xfId="0" applyNumberFormat="1" applyFont="1" applyFill="1" applyBorder="1" applyAlignment="1">
      <alignment vertical="center" wrapText="1"/>
    </xf>
    <xf numFmtId="176" fontId="27" fillId="0" borderId="96" xfId="0" applyNumberFormat="1" applyFont="1" applyFill="1" applyBorder="1" applyAlignment="1">
      <alignment vertical="center" wrapText="1"/>
    </xf>
    <xf numFmtId="176" fontId="32" fillId="0" borderId="99" xfId="0" applyNumberFormat="1" applyFont="1" applyFill="1" applyBorder="1" applyAlignment="1">
      <alignment vertical="center" wrapText="1"/>
    </xf>
    <xf numFmtId="0" fontId="26" fillId="0" borderId="33" xfId="0" applyFont="1" applyFill="1" applyBorder="1" applyAlignment="1">
      <alignment horizontal="center" vertical="center" wrapText="1"/>
    </xf>
    <xf numFmtId="0" fontId="32" fillId="0" borderId="94" xfId="0" applyFont="1" applyFill="1" applyBorder="1" applyAlignment="1">
      <alignment horizontal="center" vertical="center" wrapText="1"/>
    </xf>
    <xf numFmtId="0" fontId="5" fillId="0" borderId="65" xfId="0" applyFont="1" applyFill="1" applyBorder="1" applyAlignment="1">
      <alignment vertical="center" wrapText="1"/>
    </xf>
    <xf numFmtId="0" fontId="5" fillId="0" borderId="66" xfId="0" applyFont="1" applyFill="1" applyBorder="1" applyAlignment="1">
      <alignment vertical="center" wrapText="1"/>
    </xf>
    <xf numFmtId="0" fontId="5" fillId="0" borderId="67" xfId="0" applyFont="1" applyFill="1" applyBorder="1" applyAlignment="1">
      <alignment vertical="center" wrapText="1"/>
    </xf>
    <xf numFmtId="0" fontId="5" fillId="0" borderId="9" xfId="0" applyFont="1" applyFill="1" applyBorder="1" applyAlignment="1">
      <alignment horizontal="center" vertical="center" shrinkToFit="1"/>
    </xf>
    <xf numFmtId="176" fontId="26" fillId="0" borderId="27" xfId="0" applyNumberFormat="1" applyFont="1" applyFill="1" applyBorder="1" applyAlignment="1">
      <alignment vertical="center" wrapText="1"/>
    </xf>
    <xf numFmtId="176" fontId="26" fillId="0" borderId="2" xfId="0" applyNumberFormat="1" applyFont="1" applyFill="1" applyBorder="1" applyAlignment="1">
      <alignment vertical="center" wrapText="1"/>
    </xf>
    <xf numFmtId="176" fontId="26" fillId="0" borderId="64" xfId="0" applyNumberFormat="1" applyFont="1" applyFill="1" applyBorder="1" applyAlignment="1">
      <alignment vertical="center" wrapText="1"/>
    </xf>
    <xf numFmtId="0" fontId="5" fillId="0" borderId="85"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33" xfId="0" applyFont="1" applyFill="1" applyBorder="1" applyAlignment="1">
      <alignment horizontal="center" vertical="center" shrinkToFit="1"/>
    </xf>
    <xf numFmtId="0" fontId="21" fillId="0" borderId="9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shrinkToFit="1"/>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12" fillId="0" borderId="0" xfId="0" applyFont="1" applyFill="1" applyBorder="1" applyAlignment="1">
      <alignment horizontal="center" vertical="center" wrapText="1" shrinkToFit="1"/>
    </xf>
    <xf numFmtId="0" fontId="12"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right" vertical="center" shrinkToFit="1"/>
    </xf>
    <xf numFmtId="0" fontId="5" fillId="0" borderId="0" xfId="0" applyFont="1" applyFill="1" applyBorder="1" applyAlignment="1">
      <alignment horizontal="center" vertical="center" wrapText="1" shrinkToFit="1"/>
    </xf>
    <xf numFmtId="0" fontId="12" fillId="0" borderId="0" xfId="0" applyFont="1" applyFill="1" applyBorder="1" applyAlignment="1">
      <alignment horizontal="right" vertical="center" wrapText="1" shrinkToFit="1"/>
    </xf>
    <xf numFmtId="0" fontId="8" fillId="0" borderId="0"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7" fillId="0" borderId="0" xfId="0" applyFont="1" applyFill="1" applyBorder="1" applyAlignment="1">
      <alignment horizontal="center" vertical="center" shrinkToFit="1"/>
    </xf>
    <xf numFmtId="0" fontId="8" fillId="0" borderId="0" xfId="0" applyFont="1" applyFill="1" applyBorder="1" applyAlignment="1">
      <alignment vertical="center" wrapText="1"/>
    </xf>
    <xf numFmtId="0" fontId="10" fillId="0" borderId="0" xfId="0" applyFont="1" applyFill="1" applyBorder="1" applyAlignment="1">
      <alignment horizontal="center" vertical="center"/>
    </xf>
    <xf numFmtId="0" fontId="5" fillId="0" borderId="0" xfId="0" applyFont="1" applyFill="1" applyBorder="1" applyAlignment="1">
      <alignment vertical="center" wrapText="1" shrinkToFit="1"/>
    </xf>
    <xf numFmtId="0" fontId="5" fillId="0" borderId="0" xfId="0" applyFont="1" applyFill="1" applyBorder="1" applyAlignment="1">
      <alignment vertical="center" shrinkToFi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26" fillId="0" borderId="33" xfId="0" applyFont="1" applyFill="1" applyBorder="1" applyAlignment="1">
      <alignment horizontal="center" vertical="center" shrinkToFit="1"/>
    </xf>
    <xf numFmtId="0" fontId="26" fillId="0" borderId="26" xfId="0" applyFont="1" applyFill="1" applyBorder="1" applyAlignment="1">
      <alignment horizontal="center" vertical="center" shrinkToFit="1"/>
    </xf>
    <xf numFmtId="0" fontId="26" fillId="0" borderId="31"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31" xfId="0" applyFont="1" applyFill="1" applyBorder="1" applyAlignment="1">
      <alignment horizontal="center" vertical="center" shrinkToFit="1"/>
    </xf>
    <xf numFmtId="0" fontId="26" fillId="0" borderId="32" xfId="0" applyFont="1" applyFill="1" applyBorder="1" applyAlignment="1">
      <alignment horizontal="center" vertical="center" shrinkToFit="1"/>
    </xf>
    <xf numFmtId="0" fontId="26" fillId="0" borderId="94" xfId="0" applyFont="1" applyFill="1" applyBorder="1" applyAlignment="1">
      <alignment horizontal="center" vertical="center" wrapText="1"/>
    </xf>
    <xf numFmtId="176" fontId="32" fillId="0" borderId="2" xfId="0" applyNumberFormat="1" applyFont="1" applyFill="1" applyBorder="1" applyAlignment="1">
      <alignment vertical="center" wrapText="1"/>
    </xf>
    <xf numFmtId="176" fontId="32" fillId="0" borderId="28" xfId="0" applyNumberFormat="1" applyFont="1" applyFill="1" applyBorder="1" applyAlignment="1">
      <alignment vertical="center" wrapText="1"/>
    </xf>
    <xf numFmtId="176" fontId="32" fillId="0" borderId="64" xfId="0" applyNumberFormat="1" applyFont="1" applyFill="1" applyBorder="1" applyAlignment="1">
      <alignment vertical="center" wrapText="1"/>
    </xf>
    <xf numFmtId="176" fontId="26" fillId="0" borderId="9" xfId="0" applyNumberFormat="1" applyFont="1" applyFill="1" applyBorder="1" applyAlignment="1">
      <alignment vertical="center" wrapText="1"/>
    </xf>
    <xf numFmtId="176" fontId="32" fillId="0" borderId="9" xfId="0" applyNumberFormat="1" applyFont="1" applyFill="1" applyBorder="1" applyAlignment="1">
      <alignment vertical="center" wrapText="1"/>
    </xf>
    <xf numFmtId="176" fontId="26" fillId="0" borderId="28" xfId="0" applyNumberFormat="1" applyFont="1" applyFill="1" applyBorder="1" applyAlignment="1">
      <alignment vertical="center" wrapText="1"/>
    </xf>
    <xf numFmtId="0" fontId="0" fillId="0" borderId="2" xfId="0" applyFill="1" applyBorder="1" applyAlignment="1">
      <alignment vertical="center" wrapText="1"/>
    </xf>
    <xf numFmtId="0" fontId="0" fillId="0" borderId="28" xfId="0" applyFill="1" applyBorder="1" applyAlignment="1">
      <alignment vertical="center" wrapText="1"/>
    </xf>
    <xf numFmtId="0" fontId="27" fillId="0" borderId="68" xfId="0" applyFont="1" applyFill="1" applyBorder="1" applyAlignment="1">
      <alignment vertical="center" wrapText="1"/>
    </xf>
    <xf numFmtId="0" fontId="32" fillId="0" borderId="30" xfId="0" applyFont="1" applyFill="1" applyBorder="1" applyAlignment="1">
      <alignment vertical="center" wrapText="1"/>
    </xf>
    <xf numFmtId="0" fontId="32" fillId="0" borderId="37" xfId="0" applyFont="1" applyFill="1" applyBorder="1" applyAlignment="1">
      <alignment vertical="center" wrapText="1"/>
    </xf>
    <xf numFmtId="0" fontId="5" fillId="0" borderId="5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26" xfId="0" applyFont="1" applyFill="1" applyBorder="1" applyAlignment="1">
      <alignment horizontal="center" vertical="center" shrinkToFit="1"/>
    </xf>
    <xf numFmtId="38" fontId="27" fillId="0" borderId="93" xfId="3" applyFont="1" applyFill="1" applyBorder="1" applyAlignment="1">
      <alignment horizontal="right" vertical="center" wrapText="1"/>
    </xf>
    <xf numFmtId="38" fontId="32" fillId="0" borderId="11" xfId="3" applyFont="1" applyFill="1" applyBorder="1" applyAlignment="1">
      <alignment horizontal="right" vertical="center" wrapText="1"/>
    </xf>
    <xf numFmtId="3" fontId="27" fillId="0" borderId="93" xfId="0" applyNumberFormat="1" applyFont="1" applyFill="1" applyBorder="1" applyAlignment="1">
      <alignment horizontal="right" vertical="center" wrapText="1"/>
    </xf>
    <xf numFmtId="0" fontId="32" fillId="0" borderId="11" xfId="0" applyFont="1" applyFill="1" applyBorder="1" applyAlignment="1">
      <alignment horizontal="right" vertical="center" wrapText="1"/>
    </xf>
    <xf numFmtId="0" fontId="27" fillId="0" borderId="93" xfId="0" applyFont="1" applyFill="1" applyBorder="1" applyAlignment="1">
      <alignment horizontal="right" vertical="center" wrapText="1"/>
    </xf>
    <xf numFmtId="0" fontId="7" fillId="0" borderId="68" xfId="0" applyFont="1" applyFill="1" applyBorder="1" applyAlignment="1">
      <alignment vertical="center" wrapText="1"/>
    </xf>
    <xf numFmtId="0" fontId="0" fillId="0" borderId="30" xfId="0" applyFill="1" applyBorder="1" applyAlignment="1">
      <alignment vertical="center" wrapText="1"/>
    </xf>
    <xf numFmtId="0" fontId="0" fillId="0" borderId="37" xfId="0" applyFill="1" applyBorder="1" applyAlignment="1">
      <alignment vertical="center" wrapText="1"/>
    </xf>
    <xf numFmtId="3" fontId="7" fillId="0" borderId="93" xfId="0" applyNumberFormat="1" applyFont="1" applyFill="1" applyBorder="1" applyAlignment="1">
      <alignment vertical="center" wrapText="1"/>
    </xf>
    <xf numFmtId="0" fontId="0" fillId="0" borderId="11" xfId="0" applyFill="1" applyBorder="1" applyAlignment="1">
      <alignment vertical="center" wrapText="1"/>
    </xf>
    <xf numFmtId="0" fontId="7" fillId="0" borderId="93" xfId="0" applyFont="1" applyFill="1" applyBorder="1" applyAlignment="1">
      <alignment vertical="center" wrapText="1"/>
    </xf>
    <xf numFmtId="0" fontId="8" fillId="0" borderId="63" xfId="0" applyFont="1" applyFill="1" applyBorder="1" applyAlignment="1">
      <alignment vertical="center" wrapText="1"/>
    </xf>
    <xf numFmtId="0" fontId="21" fillId="0" borderId="50" xfId="0" applyFont="1" applyFill="1" applyBorder="1" applyAlignment="1">
      <alignment vertical="center" wrapText="1"/>
    </xf>
    <xf numFmtId="0" fontId="21" fillId="0" borderId="112" xfId="0" applyFont="1" applyFill="1" applyBorder="1" applyAlignment="1">
      <alignment vertical="center" wrapText="1"/>
    </xf>
    <xf numFmtId="0" fontId="5" fillId="0" borderId="23"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7" xfId="0" applyFont="1" applyFill="1" applyBorder="1" applyAlignment="1">
      <alignment horizontal="center" vertical="center" wrapText="1"/>
    </xf>
    <xf numFmtId="3" fontId="8" fillId="0" borderId="113" xfId="0" applyNumberFormat="1" applyFont="1" applyFill="1" applyBorder="1" applyAlignment="1">
      <alignment horizontal="right" vertical="center" wrapText="1"/>
    </xf>
    <xf numFmtId="0" fontId="26" fillId="0" borderId="110" xfId="0" applyFont="1" applyBorder="1" applyAlignment="1">
      <alignment vertical="center" wrapText="1"/>
    </xf>
    <xf numFmtId="0" fontId="32" fillId="0" borderId="2" xfId="0" applyFont="1" applyBorder="1" applyAlignment="1">
      <alignment vertical="center" wrapText="1"/>
    </xf>
    <xf numFmtId="0" fontId="32" fillId="0" borderId="28" xfId="0" applyFont="1" applyBorder="1" applyAlignment="1">
      <alignment vertical="center" wrapText="1"/>
    </xf>
    <xf numFmtId="0" fontId="5" fillId="0" borderId="110" xfId="0" applyFont="1" applyFill="1" applyBorder="1" applyAlignment="1">
      <alignment vertical="center" wrapText="1"/>
    </xf>
    <xf numFmtId="0" fontId="21" fillId="0" borderId="2" xfId="0" applyFont="1" applyFill="1" applyBorder="1" applyAlignment="1">
      <alignment vertical="center" wrapText="1"/>
    </xf>
    <xf numFmtId="0" fontId="21" fillId="0" borderId="28" xfId="0" applyFont="1" applyFill="1" applyBorder="1" applyAlignment="1">
      <alignment vertical="center" wrapText="1"/>
    </xf>
    <xf numFmtId="0" fontId="7" fillId="0" borderId="10" xfId="0" applyFont="1" applyFill="1" applyBorder="1" applyAlignment="1">
      <alignment horizontal="right" vertical="center"/>
    </xf>
    <xf numFmtId="0" fontId="7" fillId="0" borderId="19"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63" xfId="0" applyFont="1" applyFill="1" applyBorder="1" applyAlignment="1">
      <alignment vertical="center" wrapText="1"/>
    </xf>
    <xf numFmtId="0" fontId="0" fillId="0" borderId="50" xfId="0" applyFill="1" applyBorder="1" applyAlignment="1">
      <alignment vertical="center" wrapText="1"/>
    </xf>
    <xf numFmtId="0" fontId="0" fillId="0" borderId="112" xfId="0" applyFill="1" applyBorder="1" applyAlignment="1">
      <alignment vertical="center" wrapText="1"/>
    </xf>
    <xf numFmtId="0" fontId="7" fillId="0" borderId="113" xfId="0" applyFont="1" applyFill="1" applyBorder="1" applyAlignment="1">
      <alignment vertical="center" wrapText="1"/>
    </xf>
    <xf numFmtId="0" fontId="0" fillId="0" borderId="51" xfId="0" applyFill="1" applyBorder="1" applyAlignment="1">
      <alignment vertical="center" wrapText="1"/>
    </xf>
    <xf numFmtId="0" fontId="7" fillId="0" borderId="49" xfId="0" applyFont="1" applyFill="1" applyBorder="1" applyAlignment="1">
      <alignment horizontal="right" vertical="center"/>
    </xf>
    <xf numFmtId="0" fontId="7" fillId="0" borderId="50" xfId="0" applyFont="1" applyFill="1" applyBorder="1" applyAlignment="1">
      <alignment horizontal="right" vertical="center"/>
    </xf>
    <xf numFmtId="0" fontId="7" fillId="0" borderId="51" xfId="0" applyFont="1" applyFill="1" applyBorder="1" applyAlignment="1">
      <alignment horizontal="right" vertical="center"/>
    </xf>
    <xf numFmtId="0" fontId="7" fillId="0" borderId="60" xfId="0" applyFont="1" applyFill="1" applyBorder="1" applyAlignment="1">
      <alignment vertical="center" shrinkToFit="1"/>
    </xf>
    <xf numFmtId="0" fontId="0" fillId="0" borderId="19" xfId="0" applyFill="1" applyBorder="1" applyAlignment="1">
      <alignment vertical="center" shrinkToFit="1"/>
    </xf>
    <xf numFmtId="0" fontId="0" fillId="0" borderId="11" xfId="0" applyFill="1" applyBorder="1" applyAlignment="1">
      <alignment vertical="center" shrinkToFit="1"/>
    </xf>
    <xf numFmtId="0" fontId="7" fillId="0" borderId="60" xfId="0" applyFont="1" applyFill="1" applyBorder="1" applyAlignment="1">
      <alignment vertical="center" wrapText="1"/>
    </xf>
    <xf numFmtId="0" fontId="0" fillId="0" borderId="19" xfId="0" applyFill="1" applyBorder="1" applyAlignment="1">
      <alignment vertical="center" wrapText="1"/>
    </xf>
    <xf numFmtId="176" fontId="27" fillId="0" borderId="98" xfId="0" applyNumberFormat="1" applyFont="1" applyFill="1" applyBorder="1" applyAlignment="1">
      <alignment vertical="center" wrapText="1"/>
    </xf>
    <xf numFmtId="176" fontId="32" fillId="0" borderId="96" xfId="0" applyNumberFormat="1" applyFont="1" applyFill="1" applyBorder="1" applyAlignment="1">
      <alignment vertical="center" wrapText="1"/>
    </xf>
    <xf numFmtId="0" fontId="8" fillId="0" borderId="9" xfId="0" applyFont="1" applyFill="1" applyBorder="1" applyAlignment="1">
      <alignment horizontal="center" vertical="center" wrapText="1" shrinkToFit="1"/>
    </xf>
    <xf numFmtId="0" fontId="26" fillId="0" borderId="19" xfId="0" applyFont="1" applyFill="1" applyBorder="1" applyAlignment="1">
      <alignment horizontal="center" vertical="center"/>
    </xf>
    <xf numFmtId="0" fontId="26" fillId="0" borderId="70" xfId="0" applyFont="1" applyFill="1" applyBorder="1" applyAlignment="1">
      <alignment horizontal="center" vertical="center"/>
    </xf>
    <xf numFmtId="0" fontId="26" fillId="0" borderId="84" xfId="0" applyFont="1" applyFill="1" applyBorder="1" applyAlignment="1">
      <alignment horizontal="center" vertical="center"/>
    </xf>
    <xf numFmtId="0" fontId="8" fillId="0" borderId="45" xfId="0" applyFont="1" applyFill="1" applyBorder="1" applyAlignment="1">
      <alignment horizontal="left" vertical="center" shrinkToFit="1"/>
    </xf>
    <xf numFmtId="0" fontId="8" fillId="0" borderId="46" xfId="0" applyFont="1" applyFill="1" applyBorder="1" applyAlignment="1">
      <alignment horizontal="left" vertical="center" shrinkToFit="1"/>
    </xf>
    <xf numFmtId="0" fontId="8" fillId="0" borderId="47" xfId="0" applyFont="1" applyFill="1" applyBorder="1" applyAlignment="1">
      <alignment horizontal="left" vertical="center" shrinkToFit="1"/>
    </xf>
    <xf numFmtId="0" fontId="5" fillId="0" borderId="96" xfId="0" applyFont="1" applyFill="1" applyBorder="1" applyAlignment="1">
      <alignment horizontal="right" vertical="center" wrapText="1"/>
    </xf>
    <xf numFmtId="0" fontId="5" fillId="0" borderId="97" xfId="0" applyFont="1" applyFill="1" applyBorder="1" applyAlignment="1">
      <alignment horizontal="right" vertical="center" wrapText="1"/>
    </xf>
    <xf numFmtId="0" fontId="5" fillId="0" borderId="95" xfId="0" applyFont="1" applyFill="1" applyBorder="1" applyAlignment="1">
      <alignment horizontal="right" vertical="center" wrapText="1"/>
    </xf>
    <xf numFmtId="0" fontId="5" fillId="0" borderId="100" xfId="0" applyFont="1" applyFill="1" applyBorder="1" applyAlignment="1">
      <alignment horizontal="right" vertical="center" wrapText="1"/>
    </xf>
    <xf numFmtId="0" fontId="7" fillId="0" borderId="19"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13"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8" fillId="0" borderId="49" xfId="0" applyFont="1" applyFill="1" applyBorder="1" applyAlignment="1">
      <alignment horizontal="center" vertical="center" wrapText="1" shrinkToFit="1"/>
    </xf>
    <xf numFmtId="0" fontId="8" fillId="0" borderId="50" xfId="0" applyFont="1" applyFill="1" applyBorder="1" applyAlignment="1">
      <alignment horizontal="center" vertical="center" wrapText="1" shrinkToFit="1"/>
    </xf>
    <xf numFmtId="0" fontId="8" fillId="0" borderId="51"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7" fillId="0" borderId="61" xfId="0" applyFont="1" applyFill="1" applyBorder="1" applyAlignment="1">
      <alignment horizontal="right" vertical="center"/>
    </xf>
    <xf numFmtId="0" fontId="5" fillId="0" borderId="6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8" fillId="0" borderId="13"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5" fillId="0" borderId="51" xfId="0" applyFont="1" applyFill="1" applyBorder="1" applyAlignment="1">
      <alignment horizontal="right" vertical="center" wrapText="1" shrinkToFit="1"/>
    </xf>
    <xf numFmtId="0" fontId="5" fillId="0" borderId="75" xfId="0" applyFont="1" applyFill="1" applyBorder="1" applyAlignment="1">
      <alignment horizontal="right" vertical="center" wrapText="1" shrinkToFi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8" fillId="0" borderId="8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9" fillId="0" borderId="45" xfId="0" applyFont="1" applyFill="1" applyBorder="1" applyAlignment="1">
      <alignment vertical="center" wrapText="1"/>
    </xf>
    <xf numFmtId="0" fontId="9" fillId="0" borderId="46" xfId="0" applyFont="1" applyFill="1" applyBorder="1" applyAlignment="1">
      <alignment vertical="center" wrapText="1"/>
    </xf>
    <xf numFmtId="0" fontId="9" fillId="0" borderId="47" xfId="0" applyFont="1" applyFill="1" applyBorder="1" applyAlignment="1">
      <alignment vertical="center" wrapText="1"/>
    </xf>
    <xf numFmtId="0" fontId="8" fillId="0" borderId="4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26" fillId="0" borderId="60" xfId="0" applyFont="1" applyFill="1" applyBorder="1" applyAlignment="1">
      <alignment vertical="center" shrinkToFit="1"/>
    </xf>
    <xf numFmtId="0" fontId="33" fillId="0" borderId="19" xfId="0" applyFont="1" applyFill="1" applyBorder="1" applyAlignment="1">
      <alignment vertical="center" shrinkToFit="1"/>
    </xf>
    <xf numFmtId="0" fontId="33" fillId="0" borderId="11" xfId="0" applyFont="1" applyFill="1" applyBorder="1" applyAlignment="1">
      <alignment vertical="center" shrinkToFit="1"/>
    </xf>
    <xf numFmtId="0" fontId="5" fillId="0" borderId="11"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5" fillId="0" borderId="51" xfId="0" applyFont="1" applyFill="1" applyBorder="1" applyAlignment="1">
      <alignment horizontal="right" vertical="center" shrinkToFit="1"/>
    </xf>
    <xf numFmtId="0" fontId="5" fillId="0" borderId="75" xfId="0" applyFont="1" applyFill="1" applyBorder="1" applyAlignment="1">
      <alignment horizontal="right" vertical="center" shrinkToFit="1"/>
    </xf>
    <xf numFmtId="0" fontId="5" fillId="0" borderId="11"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5" fillId="0" borderId="41"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1" xfId="0" applyFont="1" applyFill="1" applyBorder="1" applyAlignment="1">
      <alignment horizontal="right" vertical="center" wrapText="1" shrinkToFit="1"/>
    </xf>
    <xf numFmtId="0" fontId="5" fillId="0" borderId="9" xfId="0" applyFont="1" applyFill="1" applyBorder="1" applyAlignment="1">
      <alignment horizontal="right" vertical="center" wrapText="1" shrinkToFit="1"/>
    </xf>
    <xf numFmtId="0" fontId="5" fillId="0" borderId="75" xfId="0" applyFont="1" applyFill="1" applyBorder="1" applyAlignment="1">
      <alignment vertical="center" shrinkToFit="1"/>
    </xf>
    <xf numFmtId="0" fontId="5" fillId="0" borderId="76" xfId="0" applyFont="1" applyFill="1" applyBorder="1" applyAlignment="1">
      <alignment vertical="center" shrinkToFit="1"/>
    </xf>
    <xf numFmtId="178" fontId="26" fillId="0" borderId="75" xfId="0" applyNumberFormat="1" applyFont="1" applyFill="1" applyBorder="1" applyAlignment="1">
      <alignment horizontal="center" vertical="center"/>
    </xf>
    <xf numFmtId="178" fontId="26" fillId="0" borderId="76" xfId="0" applyNumberFormat="1" applyFont="1" applyFill="1" applyBorder="1" applyAlignment="1">
      <alignment horizontal="center" vertical="center"/>
    </xf>
    <xf numFmtId="0" fontId="7" fillId="0" borderId="52" xfId="0" applyFont="1" applyFill="1" applyBorder="1" applyAlignment="1">
      <alignment horizontal="right" vertical="center"/>
    </xf>
    <xf numFmtId="0" fontId="8" fillId="0" borderId="41" xfId="0" applyFont="1" applyFill="1" applyBorder="1" applyAlignment="1">
      <alignment vertical="center" wrapText="1"/>
    </xf>
    <xf numFmtId="0" fontId="8" fillId="0" borderId="13" xfId="0" applyFont="1" applyFill="1" applyBorder="1" applyAlignment="1">
      <alignment vertical="center" wrapText="1"/>
    </xf>
    <xf numFmtId="0" fontId="8" fillId="0" borderId="43" xfId="0" applyFont="1" applyFill="1" applyBorder="1" applyAlignment="1">
      <alignment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70" xfId="0" applyFont="1" applyFill="1" applyBorder="1" applyAlignment="1">
      <alignment vertical="center" wrapText="1" shrinkToFit="1"/>
    </xf>
    <xf numFmtId="0" fontId="5" fillId="0" borderId="71" xfId="0" applyFont="1" applyFill="1" applyBorder="1" applyAlignment="1">
      <alignment vertical="center" wrapText="1" shrinkToFit="1"/>
    </xf>
    <xf numFmtId="0" fontId="5" fillId="0" borderId="9" xfId="0" applyFont="1" applyFill="1" applyBorder="1" applyAlignment="1">
      <alignment vertical="center" shrinkToFit="1"/>
    </xf>
    <xf numFmtId="0" fontId="5" fillId="0" borderId="73" xfId="0" applyFont="1" applyFill="1" applyBorder="1" applyAlignment="1">
      <alignment vertical="center" shrinkToFit="1"/>
    </xf>
    <xf numFmtId="0" fontId="7" fillId="0" borderId="54"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1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1"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82" xfId="0" applyFont="1" applyFill="1" applyBorder="1" applyAlignment="1">
      <alignment horizontal="center" vertical="center"/>
    </xf>
    <xf numFmtId="0" fontId="26" fillId="0" borderId="6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73" xfId="0" applyFont="1" applyFill="1" applyBorder="1" applyAlignment="1">
      <alignment horizontal="center" vertical="center"/>
    </xf>
    <xf numFmtId="0" fontId="7" fillId="0" borderId="70" xfId="0" applyFont="1" applyFill="1" applyBorder="1" applyAlignment="1">
      <alignment horizontal="center" vertical="center"/>
    </xf>
    <xf numFmtId="0" fontId="26" fillId="0" borderId="70" xfId="0" applyFont="1" applyFill="1" applyBorder="1" applyAlignment="1">
      <alignment horizontal="center" vertical="center" wrapText="1"/>
    </xf>
    <xf numFmtId="0" fontId="26" fillId="0" borderId="71" xfId="0" applyFont="1" applyFill="1" applyBorder="1" applyAlignment="1">
      <alignment horizontal="center" vertical="center"/>
    </xf>
    <xf numFmtId="0" fontId="7" fillId="0" borderId="75" xfId="0" applyFont="1" applyFill="1" applyBorder="1" applyAlignment="1">
      <alignment horizontal="center" vertical="center"/>
    </xf>
    <xf numFmtId="179" fontId="26" fillId="0" borderId="46" xfId="0" applyNumberFormat="1" applyFont="1" applyFill="1" applyBorder="1" applyAlignment="1">
      <alignment horizontal="right" vertical="center"/>
    </xf>
    <xf numFmtId="58" fontId="26" fillId="0" borderId="75" xfId="0" applyNumberFormat="1" applyFont="1" applyFill="1" applyBorder="1" applyAlignment="1">
      <alignment horizontal="center" vertical="center"/>
    </xf>
    <xf numFmtId="0" fontId="26" fillId="0" borderId="75" xfId="0" applyFont="1" applyFill="1" applyBorder="1" applyAlignment="1">
      <alignment horizontal="center" vertical="center"/>
    </xf>
    <xf numFmtId="0" fontId="26" fillId="0" borderId="10" xfId="0" applyFont="1" applyFill="1" applyBorder="1" applyAlignment="1">
      <alignment horizontal="center" vertical="center" wrapText="1"/>
    </xf>
    <xf numFmtId="0" fontId="7" fillId="0" borderId="54" xfId="0" applyFont="1" applyFill="1" applyBorder="1" applyAlignment="1">
      <alignment horizontal="left" vertical="center"/>
    </xf>
    <xf numFmtId="0" fontId="7" fillId="0" borderId="55" xfId="0" applyFont="1" applyFill="1" applyBorder="1" applyAlignment="1">
      <alignment horizontal="left" vertical="center"/>
    </xf>
    <xf numFmtId="0" fontId="7" fillId="0" borderId="39" xfId="0" applyFont="1" applyFill="1" applyBorder="1" applyAlignment="1">
      <alignment horizontal="left" vertical="center"/>
    </xf>
    <xf numFmtId="0" fontId="7" fillId="0" borderId="56" xfId="0" applyFont="1" applyFill="1" applyBorder="1" applyAlignment="1">
      <alignment horizontal="left"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37" fillId="0" borderId="0" xfId="0" applyFont="1" applyFill="1" applyBorder="1" applyAlignment="1">
      <alignment horizontal="right" vertical="center"/>
    </xf>
    <xf numFmtId="0" fontId="9" fillId="0" borderId="0" xfId="0" applyFont="1" applyFill="1" applyBorder="1" applyAlignment="1">
      <alignment vertical="center" wrapText="1"/>
    </xf>
    <xf numFmtId="0" fontId="5" fillId="0" borderId="54" xfId="0" applyFont="1" applyFill="1" applyBorder="1" applyAlignment="1">
      <alignment vertical="center" wrapText="1"/>
    </xf>
    <xf numFmtId="0" fontId="5" fillId="0" borderId="55" xfId="0" applyFont="1" applyFill="1" applyBorder="1" applyAlignment="1">
      <alignment vertical="center" wrapText="1"/>
    </xf>
    <xf numFmtId="0" fontId="5" fillId="0" borderId="56" xfId="0" applyFont="1" applyFill="1" applyBorder="1" applyAlignment="1">
      <alignment vertical="center" wrapText="1"/>
    </xf>
    <xf numFmtId="0" fontId="7" fillId="0" borderId="12" xfId="0" applyFont="1" applyFill="1" applyBorder="1" applyAlignment="1">
      <alignment horizontal="right" vertical="center"/>
    </xf>
    <xf numFmtId="0" fontId="7" fillId="0" borderId="42"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44" xfId="0" applyFont="1" applyFill="1" applyBorder="1" applyAlignment="1">
      <alignment horizontal="right" vertical="center"/>
    </xf>
    <xf numFmtId="0" fontId="7" fillId="0" borderId="53" xfId="0" applyFont="1" applyFill="1" applyBorder="1" applyAlignment="1">
      <alignment horizontal="right" vertical="center"/>
    </xf>
    <xf numFmtId="0" fontId="7" fillId="0" borderId="47" xfId="0" applyFont="1" applyFill="1" applyBorder="1" applyAlignment="1">
      <alignment horizontal="right" vertical="center"/>
    </xf>
    <xf numFmtId="0" fontId="5" fillId="0" borderId="12"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43" fillId="0" borderId="165" xfId="1" applyFont="1" applyBorder="1" applyAlignment="1">
      <alignment horizontal="left" vertical="center" wrapText="1"/>
    </xf>
    <xf numFmtId="0" fontId="40" fillId="0" borderId="166" xfId="1" applyFont="1" applyBorder="1" applyAlignment="1">
      <alignment horizontal="left" vertical="center" wrapText="1"/>
    </xf>
    <xf numFmtId="0" fontId="40" fillId="0" borderId="167" xfId="1" applyFont="1" applyBorder="1" applyAlignment="1">
      <alignment horizontal="left" vertical="center" wrapText="1"/>
    </xf>
    <xf numFmtId="0" fontId="43" fillId="0" borderId="149" xfId="1" applyFont="1" applyBorder="1" applyAlignment="1">
      <alignment horizontal="left" vertical="center" wrapText="1"/>
    </xf>
    <xf numFmtId="0" fontId="40" fillId="0" borderId="16" xfId="1" applyFont="1" applyBorder="1" applyAlignment="1">
      <alignment horizontal="left" vertical="center" wrapText="1"/>
    </xf>
    <xf numFmtId="0" fontId="40" fillId="0" borderId="150" xfId="1" applyFont="1" applyBorder="1" applyAlignment="1">
      <alignment horizontal="left" vertical="center" wrapText="1"/>
    </xf>
    <xf numFmtId="0" fontId="40" fillId="0" borderId="116" xfId="1" applyFont="1" applyBorder="1" applyAlignment="1">
      <alignment horizontal="center" vertical="center" wrapText="1"/>
    </xf>
    <xf numFmtId="0" fontId="40" fillId="0" borderId="164" xfId="1" applyFont="1" applyBorder="1" applyAlignment="1">
      <alignment horizontal="center" vertical="center" wrapText="1"/>
    </xf>
    <xf numFmtId="0" fontId="40" fillId="0" borderId="118" xfId="1" applyFont="1" applyBorder="1" applyAlignment="1">
      <alignment horizontal="center" vertical="center" wrapText="1"/>
    </xf>
    <xf numFmtId="0" fontId="40" fillId="0" borderId="119" xfId="1" applyFont="1" applyBorder="1" applyAlignment="1">
      <alignment horizontal="center" vertical="center" wrapText="1"/>
    </xf>
    <xf numFmtId="0" fontId="43" fillId="0" borderId="122" xfId="1" applyFont="1" applyBorder="1" applyAlignment="1">
      <alignment horizontal="left" vertical="center" wrapText="1"/>
    </xf>
    <xf numFmtId="0" fontId="40" fillId="0" borderId="123" xfId="1" applyFont="1" applyBorder="1" applyAlignment="1">
      <alignment horizontal="left" vertical="center" wrapText="1"/>
    </xf>
    <xf numFmtId="0" fontId="40" fillId="0" borderId="124" xfId="1" applyFont="1" applyBorder="1" applyAlignment="1">
      <alignment horizontal="left" vertical="center" wrapText="1"/>
    </xf>
    <xf numFmtId="0" fontId="42" fillId="0" borderId="114" xfId="1" applyFont="1" applyFill="1" applyBorder="1" applyAlignment="1">
      <alignment horizontal="left" vertical="center"/>
    </xf>
    <xf numFmtId="0" fontId="40" fillId="0" borderId="117" xfId="1" applyFont="1" applyBorder="1" applyAlignment="1">
      <alignment horizontal="center" vertical="center" wrapText="1"/>
    </xf>
    <xf numFmtId="0" fontId="31" fillId="0" borderId="10" xfId="2" applyFont="1" applyBorder="1" applyAlignment="1">
      <alignment vertical="center"/>
    </xf>
    <xf numFmtId="0" fontId="31" fillId="0" borderId="11" xfId="2" applyFont="1" applyBorder="1" applyAlignment="1">
      <alignment vertical="center"/>
    </xf>
    <xf numFmtId="0" fontId="4" fillId="0" borderId="10" xfId="2" applyBorder="1" applyAlignment="1">
      <alignment vertical="center"/>
    </xf>
    <xf numFmtId="0" fontId="4" fillId="0" borderId="11" xfId="2" applyBorder="1" applyAlignment="1">
      <alignment vertical="center"/>
    </xf>
    <xf numFmtId="0" fontId="29" fillId="0" borderId="10" xfId="2" applyFont="1" applyBorder="1" applyAlignment="1">
      <alignment horizontal="center" vertical="center"/>
    </xf>
    <xf numFmtId="0" fontId="31" fillId="0" borderId="11" xfId="2" applyFont="1" applyBorder="1" applyAlignment="1">
      <alignment horizontal="center" vertical="center"/>
    </xf>
    <xf numFmtId="0" fontId="4" fillId="0" borderId="9" xfId="2" applyBorder="1" applyAlignment="1">
      <alignment horizontal="center" vertical="center"/>
    </xf>
    <xf numFmtId="0" fontId="29" fillId="0" borderId="10" xfId="2" applyFont="1" applyFill="1" applyBorder="1" applyAlignment="1">
      <alignment vertical="center"/>
    </xf>
    <xf numFmtId="0" fontId="31" fillId="0" borderId="11" xfId="2" applyFont="1" applyFill="1" applyBorder="1" applyAlignment="1">
      <alignment vertical="center"/>
    </xf>
    <xf numFmtId="0" fontId="31" fillId="0" borderId="10" xfId="2" applyFont="1" applyFill="1" applyBorder="1" applyAlignment="1">
      <alignment vertical="center"/>
    </xf>
    <xf numFmtId="0" fontId="1" fillId="0" borderId="0" xfId="2" applyFont="1" applyAlignment="1">
      <alignment horizontal="left" vertical="center" wrapText="1"/>
    </xf>
    <xf numFmtId="0" fontId="4" fillId="0" borderId="0" xfId="2" applyAlignment="1">
      <alignment horizontal="left" vertical="center"/>
    </xf>
    <xf numFmtId="0" fontId="22" fillId="2" borderId="10" xfId="2" applyFont="1" applyFill="1" applyBorder="1" applyAlignment="1">
      <alignment horizontal="center" vertical="center"/>
    </xf>
    <xf numFmtId="0" fontId="0" fillId="2" borderId="11" xfId="0" applyFill="1" applyBorder="1" applyAlignment="1">
      <alignment horizontal="center" vertical="center"/>
    </xf>
    <xf numFmtId="0" fontId="17" fillId="0" borderId="9" xfId="2" applyFont="1" applyBorder="1" applyAlignment="1">
      <alignment horizontal="center" vertical="center" wrapText="1"/>
    </xf>
    <xf numFmtId="0" fontId="19" fillId="0" borderId="9" xfId="2" applyFont="1" applyBorder="1" applyAlignment="1">
      <alignment horizontal="center" vertical="center"/>
    </xf>
    <xf numFmtId="0" fontId="18" fillId="0" borderId="23" xfId="2" applyFont="1" applyBorder="1" applyAlignment="1">
      <alignment horizontal="center" vertical="center" wrapText="1"/>
    </xf>
    <xf numFmtId="0" fontId="20" fillId="0" borderId="79" xfId="2" applyFont="1" applyBorder="1" applyAlignment="1">
      <alignment horizontal="center" vertical="center" wrapText="1"/>
    </xf>
    <xf numFmtId="0" fontId="22" fillId="2" borderId="9" xfId="2" applyFont="1" applyFill="1" applyBorder="1" applyAlignment="1">
      <alignment horizontal="center" vertical="center"/>
    </xf>
    <xf numFmtId="0" fontId="0" fillId="2" borderId="9" xfId="0" applyFill="1" applyBorder="1" applyAlignment="1">
      <alignment horizontal="center" vertical="center"/>
    </xf>
    <xf numFmtId="0" fontId="28" fillId="2" borderId="10" xfId="0" applyFont="1" applyFill="1" applyBorder="1" applyAlignment="1">
      <alignment horizontal="center" vertical="center"/>
    </xf>
    <xf numFmtId="0" fontId="28" fillId="2" borderId="11" xfId="0" applyFont="1" applyFill="1" applyBorder="1" applyAlignment="1">
      <alignment horizontal="center" vertical="center"/>
    </xf>
    <xf numFmtId="0" fontId="22" fillId="2" borderId="23" xfId="2" applyFont="1" applyFill="1" applyBorder="1" applyAlignment="1">
      <alignment horizontal="center" vertical="center"/>
    </xf>
    <xf numFmtId="0" fontId="22" fillId="2" borderId="79" xfId="2" applyFont="1" applyFill="1" applyBorder="1" applyAlignment="1">
      <alignment horizontal="center" vertical="center"/>
    </xf>
    <xf numFmtId="0" fontId="0" fillId="2" borderId="79" xfId="0" applyFill="1" applyBorder="1" applyAlignment="1">
      <alignment horizontal="left" vertical="center"/>
    </xf>
    <xf numFmtId="0" fontId="31" fillId="0" borderId="9" xfId="2" applyFont="1" applyFill="1" applyBorder="1" applyAlignment="1">
      <alignment horizontal="center" vertical="center" wrapText="1"/>
    </xf>
    <xf numFmtId="38" fontId="29" fillId="0" borderId="9" xfId="3" applyFont="1" applyBorder="1" applyAlignment="1">
      <alignment horizontal="right" vertical="center"/>
    </xf>
    <xf numFmtId="38" fontId="29" fillId="0" borderId="23" xfId="3" applyFont="1" applyBorder="1" applyAlignment="1">
      <alignment horizontal="right" vertical="center"/>
    </xf>
    <xf numFmtId="38" fontId="29" fillId="0" borderId="79" xfId="3" applyFont="1" applyBorder="1" applyAlignment="1">
      <alignment horizontal="right" vertical="center"/>
    </xf>
    <xf numFmtId="0" fontId="29" fillId="0" borderId="9" xfId="2" applyFont="1" applyFill="1" applyBorder="1" applyAlignment="1">
      <alignment horizontal="center" vertical="center" wrapText="1"/>
    </xf>
    <xf numFmtId="0" fontId="29" fillId="0" borderId="9" xfId="2" applyFont="1" applyFill="1" applyBorder="1" applyAlignment="1">
      <alignment horizontal="center" vertical="center"/>
    </xf>
    <xf numFmtId="3" fontId="29" fillId="0" borderId="9" xfId="2" applyNumberFormat="1" applyFont="1" applyBorder="1" applyAlignment="1">
      <alignment horizontal="right" vertical="center"/>
    </xf>
    <xf numFmtId="0" fontId="29" fillId="0" borderId="9" xfId="2" applyFont="1" applyBorder="1" applyAlignment="1">
      <alignment horizontal="right" vertical="center"/>
    </xf>
    <xf numFmtId="177" fontId="29" fillId="0" borderId="23" xfId="2" applyNumberFormat="1" applyFont="1" applyBorder="1" applyAlignment="1">
      <alignment horizontal="right" vertical="center"/>
    </xf>
    <xf numFmtId="177" fontId="29" fillId="0" borderId="79" xfId="2" applyNumberFormat="1" applyFont="1" applyBorder="1" applyAlignment="1">
      <alignment horizontal="right" vertical="center"/>
    </xf>
    <xf numFmtId="177" fontId="29" fillId="0" borderId="23" xfId="2" applyNumberFormat="1" applyFont="1" applyBorder="1" applyAlignment="1">
      <alignment vertical="center"/>
    </xf>
    <xf numFmtId="177" fontId="29" fillId="0" borderId="79" xfId="2" applyNumberFormat="1" applyFont="1" applyBorder="1" applyAlignment="1">
      <alignment vertical="center"/>
    </xf>
    <xf numFmtId="0" fontId="31" fillId="0" borderId="23" xfId="2" applyFont="1" applyFill="1" applyBorder="1" applyAlignment="1">
      <alignment horizontal="center" vertical="center" wrapText="1"/>
    </xf>
    <xf numFmtId="0" fontId="31" fillId="0" borderId="79" xfId="2" applyFont="1" applyFill="1" applyBorder="1" applyAlignment="1">
      <alignment horizontal="center" vertical="center" wrapText="1"/>
    </xf>
    <xf numFmtId="3" fontId="29" fillId="0" borderId="23" xfId="2" applyNumberFormat="1" applyFont="1" applyBorder="1" applyAlignment="1">
      <alignment horizontal="right" vertical="center"/>
    </xf>
    <xf numFmtId="3" fontId="29" fillId="0" borderId="79" xfId="2" applyNumberFormat="1" applyFont="1" applyBorder="1" applyAlignment="1">
      <alignment horizontal="right" vertical="center"/>
    </xf>
    <xf numFmtId="0" fontId="24" fillId="0" borderId="23" xfId="2" applyFont="1" applyFill="1" applyBorder="1" applyAlignment="1">
      <alignment horizontal="center" vertical="center" wrapText="1"/>
    </xf>
    <xf numFmtId="0" fontId="24" fillId="0" borderId="79" xfId="2" applyFont="1" applyFill="1" applyBorder="1" applyAlignment="1">
      <alignment horizontal="center" vertical="center" wrapText="1"/>
    </xf>
    <xf numFmtId="0" fontId="4" fillId="0" borderId="23" xfId="2" applyBorder="1" applyAlignment="1">
      <alignment horizontal="right" vertical="center"/>
    </xf>
    <xf numFmtId="0" fontId="4" fillId="0" borderId="79" xfId="2" applyBorder="1" applyAlignment="1">
      <alignment horizontal="right" vertical="center"/>
    </xf>
    <xf numFmtId="0" fontId="4" fillId="0" borderId="9" xfId="2" applyBorder="1" applyAlignment="1">
      <alignment horizontal="right" vertical="center"/>
    </xf>
    <xf numFmtId="177" fontId="4" fillId="0" borderId="9" xfId="2" applyNumberFormat="1" applyBorder="1" applyAlignment="1">
      <alignment horizontal="right" vertical="center"/>
    </xf>
    <xf numFmtId="177" fontId="29" fillId="0" borderId="9" xfId="2" applyNumberFormat="1" applyFont="1" applyBorder="1" applyAlignment="1">
      <alignment horizontal="right" vertical="center"/>
    </xf>
    <xf numFmtId="177" fontId="29" fillId="0" borderId="23" xfId="2" applyNumberFormat="1" applyFont="1" applyBorder="1" applyAlignment="1">
      <alignment horizontal="center" vertical="center"/>
    </xf>
    <xf numFmtId="0" fontId="29" fillId="0" borderId="79" xfId="2" applyFont="1" applyBorder="1" applyAlignment="1">
      <alignment horizontal="center" vertical="center"/>
    </xf>
    <xf numFmtId="0" fontId="34" fillId="2" borderId="10" xfId="2" applyNumberFormat="1" applyFont="1" applyFill="1" applyBorder="1" applyAlignment="1">
      <alignment horizontal="center" vertical="center"/>
    </xf>
    <xf numFmtId="0" fontId="34" fillId="2" borderId="11" xfId="2" applyNumberFormat="1" applyFont="1" applyFill="1" applyBorder="1" applyAlignment="1">
      <alignment horizontal="center" vertical="center"/>
    </xf>
    <xf numFmtId="0" fontId="29" fillId="2" borderId="9" xfId="2" applyNumberFormat="1" applyFont="1" applyFill="1" applyBorder="1" applyAlignment="1">
      <alignment vertical="center"/>
    </xf>
    <xf numFmtId="0" fontId="30" fillId="2" borderId="23" xfId="2" applyNumberFormat="1" applyFont="1" applyFill="1" applyBorder="1" applyAlignment="1">
      <alignment vertical="center"/>
    </xf>
    <xf numFmtId="0" fontId="30" fillId="2" borderId="79" xfId="2" applyNumberFormat="1" applyFont="1" applyFill="1" applyBorder="1" applyAlignment="1">
      <alignment vertical="center"/>
    </xf>
    <xf numFmtId="38" fontId="30" fillId="2" borderId="23" xfId="3" applyFont="1" applyFill="1" applyBorder="1" applyAlignment="1">
      <alignment vertical="center"/>
    </xf>
    <xf numFmtId="38" fontId="30" fillId="2" borderId="79" xfId="3" applyFont="1" applyFill="1" applyBorder="1" applyAlignment="1">
      <alignment vertical="center"/>
    </xf>
    <xf numFmtId="0" fontId="29" fillId="2" borderId="23" xfId="2" applyNumberFormat="1" applyFont="1" applyFill="1" applyBorder="1" applyAlignment="1">
      <alignment horizontal="center" vertical="center"/>
    </xf>
    <xf numFmtId="0" fontId="29" fillId="2" borderId="79" xfId="2" applyNumberFormat="1" applyFont="1" applyFill="1" applyBorder="1" applyAlignment="1">
      <alignment horizontal="center" vertical="center"/>
    </xf>
    <xf numFmtId="0" fontId="4" fillId="2" borderId="23" xfId="2" applyNumberFormat="1" applyFill="1" applyBorder="1" applyAlignment="1">
      <alignment horizontal="center" vertical="center"/>
    </xf>
    <xf numFmtId="0" fontId="4" fillId="2" borderId="79" xfId="2" applyNumberFormat="1" applyFill="1" applyBorder="1" applyAlignment="1">
      <alignment horizontal="center" vertical="center"/>
    </xf>
    <xf numFmtId="0" fontId="4" fillId="2" borderId="14" xfId="2" applyNumberFormat="1" applyFill="1" applyBorder="1" applyAlignment="1">
      <alignment horizontal="center" vertical="center"/>
    </xf>
    <xf numFmtId="0" fontId="4" fillId="2" borderId="17" xfId="2" applyNumberFormat="1" applyFill="1" applyBorder="1" applyAlignment="1">
      <alignment horizontal="center" vertical="center"/>
    </xf>
    <xf numFmtId="0" fontId="29" fillId="2" borderId="14" xfId="2" applyNumberFormat="1" applyFont="1" applyFill="1" applyBorder="1" applyAlignment="1">
      <alignment horizontal="center" vertical="center"/>
    </xf>
    <xf numFmtId="0" fontId="29" fillId="2" borderId="17" xfId="2" applyNumberFormat="1" applyFont="1" applyFill="1" applyBorder="1" applyAlignment="1">
      <alignment horizontal="center" vertical="center"/>
    </xf>
    <xf numFmtId="0" fontId="4" fillId="2" borderId="9" xfId="2" applyNumberFormat="1" applyFill="1" applyBorder="1" applyAlignment="1">
      <alignment horizontal="center" vertical="center"/>
    </xf>
    <xf numFmtId="0" fontId="29" fillId="2" borderId="9" xfId="2" applyNumberFormat="1" applyFont="1" applyFill="1" applyBorder="1" applyAlignment="1">
      <alignment horizontal="center" vertical="center"/>
    </xf>
    <xf numFmtId="177" fontId="4" fillId="0" borderId="23" xfId="2" applyNumberFormat="1" applyBorder="1" applyAlignment="1">
      <alignment horizontal="center" vertical="center"/>
    </xf>
    <xf numFmtId="177" fontId="4" fillId="0" borderId="79" xfId="2" applyNumberFormat="1" applyBorder="1" applyAlignment="1">
      <alignment horizontal="center" vertical="center"/>
    </xf>
    <xf numFmtId="177" fontId="29" fillId="0" borderId="79" xfId="2" applyNumberFormat="1" applyFont="1" applyBorder="1" applyAlignment="1">
      <alignment horizontal="center" vertical="center"/>
    </xf>
    <xf numFmtId="0" fontId="22" fillId="2" borderId="23" xfId="2" applyNumberFormat="1" applyFont="1" applyFill="1" applyBorder="1" applyAlignment="1">
      <alignment horizontal="center" vertical="center"/>
    </xf>
    <xf numFmtId="0" fontId="22" fillId="2" borderId="79" xfId="2" applyNumberFormat="1" applyFont="1" applyFill="1" applyBorder="1" applyAlignment="1">
      <alignment horizontal="center" vertical="center"/>
    </xf>
    <xf numFmtId="0" fontId="30" fillId="2" borderId="23" xfId="2" applyNumberFormat="1" applyFont="1" applyFill="1" applyBorder="1" applyAlignment="1">
      <alignment horizontal="center" vertical="center"/>
    </xf>
    <xf numFmtId="0" fontId="30" fillId="2" borderId="79" xfId="2" applyNumberFormat="1" applyFont="1" applyFill="1" applyBorder="1" applyAlignment="1">
      <alignment horizontal="center" vertical="center"/>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304800</xdr:colOff>
      <xdr:row>16</xdr:row>
      <xdr:rowOff>188595</xdr:rowOff>
    </xdr:from>
    <xdr:to>
      <xdr:col>13</xdr:col>
      <xdr:colOff>34290</xdr:colOff>
      <xdr:row>18</xdr:row>
      <xdr:rowOff>173355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23925" y="4665345"/>
          <a:ext cx="3396615" cy="480060"/>
        </a:xfrm>
        <a:prstGeom prst="wedgeRectCallout">
          <a:avLst>
            <a:gd name="adj1" fmla="val 42928"/>
            <a:gd name="adj2" fmla="val 10847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主たる従事者の年間所得の平均を記載</a:t>
          </a:r>
          <a:endParaRPr kumimoji="1" lang="en-US" altLang="ja-JP" sz="1050">
            <a:solidFill>
              <a:sysClr val="windowText" lastClr="000000"/>
            </a:solidFill>
          </a:endParaRPr>
        </a:p>
        <a:p>
          <a:pPr algn="l"/>
          <a:r>
            <a:rPr kumimoji="1" lang="ja-JP" altLang="en-US" sz="1050">
              <a:solidFill>
                <a:sysClr val="windowText" lastClr="000000"/>
              </a:solidFill>
            </a:rPr>
            <a:t>「年間所得</a:t>
          </a:r>
          <a:r>
            <a:rPr kumimoji="1" lang="en-US" altLang="ja-JP" sz="1050">
              <a:solidFill>
                <a:sysClr val="windowText" lastClr="000000"/>
              </a:solidFill>
            </a:rPr>
            <a:t>÷</a:t>
          </a:r>
          <a:r>
            <a:rPr kumimoji="1" lang="ja-JP" altLang="en-US" sz="1050">
              <a:solidFill>
                <a:sysClr val="windowText" lastClr="000000"/>
              </a:solidFill>
            </a:rPr>
            <a:t>主たる従事者の人数」の値を記載</a:t>
          </a:r>
        </a:p>
      </xdr:txBody>
    </xdr:sp>
    <xdr:clientData/>
  </xdr:twoCellAnchor>
  <xdr:twoCellAnchor>
    <xdr:from>
      <xdr:col>23</xdr:col>
      <xdr:colOff>260985</xdr:colOff>
      <xdr:row>22</xdr:row>
      <xdr:rowOff>85725</xdr:rowOff>
    </xdr:from>
    <xdr:to>
      <xdr:col>33</xdr:col>
      <xdr:colOff>257175</xdr:colOff>
      <xdr:row>23</xdr:row>
      <xdr:rowOff>230505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7871460" y="6315075"/>
          <a:ext cx="3501390" cy="459105"/>
        </a:xfrm>
        <a:prstGeom prst="wedgeRectCallout">
          <a:avLst>
            <a:gd name="adj1" fmla="val -40651"/>
            <a:gd name="adj2" fmla="val -7807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主たる従事者の年間労働時間の平均を記載</a:t>
          </a:r>
          <a:endParaRPr kumimoji="1" lang="en-US" altLang="ja-JP" sz="1050">
            <a:solidFill>
              <a:sysClr val="windowText" lastClr="000000"/>
            </a:solidFill>
          </a:endParaRPr>
        </a:p>
        <a:p>
          <a:pPr algn="l"/>
          <a:r>
            <a:rPr kumimoji="1" lang="ja-JP" altLang="en-US" sz="1050">
              <a:solidFill>
                <a:sysClr val="windowText" lastClr="000000"/>
              </a:solidFill>
            </a:rPr>
            <a:t>「年間労働時間</a:t>
          </a:r>
          <a:r>
            <a:rPr kumimoji="1" lang="en-US" altLang="ja-JP" sz="1050">
              <a:solidFill>
                <a:sysClr val="windowText" lastClr="000000"/>
              </a:solidFill>
            </a:rPr>
            <a:t>÷</a:t>
          </a:r>
          <a:r>
            <a:rPr kumimoji="1" lang="ja-JP" altLang="en-US" sz="1050">
              <a:solidFill>
                <a:sysClr val="windowText" lastClr="000000"/>
              </a:solidFill>
            </a:rPr>
            <a:t>主たる従事者の人数」の値を記載</a:t>
          </a:r>
        </a:p>
      </xdr:txBody>
    </xdr:sp>
    <xdr:clientData/>
  </xdr:twoCellAnchor>
  <xdr:twoCellAnchor>
    <xdr:from>
      <xdr:col>28</xdr:col>
      <xdr:colOff>295275</xdr:colOff>
      <xdr:row>14</xdr:row>
      <xdr:rowOff>192405</xdr:rowOff>
    </xdr:from>
    <xdr:to>
      <xdr:col>33</xdr:col>
      <xdr:colOff>295275</xdr:colOff>
      <xdr:row>18</xdr:row>
      <xdr:rowOff>192405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9572625" y="4173855"/>
          <a:ext cx="1838325" cy="990600"/>
        </a:xfrm>
        <a:prstGeom prst="wedgeRectCallout">
          <a:avLst>
            <a:gd name="adj1" fmla="val 33033"/>
            <a:gd name="adj2" fmla="val 7506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現状と目標で人数が異なる際、</a:t>
          </a:r>
          <a:endParaRPr kumimoji="1" lang="en-US" altLang="ja-JP" sz="1050">
            <a:solidFill>
              <a:sysClr val="windowText" lastClr="000000"/>
            </a:solidFill>
          </a:endParaRPr>
        </a:p>
        <a:p>
          <a:pPr algn="l"/>
          <a:r>
            <a:rPr kumimoji="1" lang="ja-JP" altLang="en-US" sz="1050">
              <a:solidFill>
                <a:sysClr val="windowText" lastClr="000000"/>
              </a:solidFill>
            </a:rPr>
            <a:t>現状が１人、目標２人の場合は</a:t>
          </a:r>
          <a:r>
            <a:rPr kumimoji="1" lang="ja-JP" altLang="en-US" sz="1050">
              <a:solidFill>
                <a:srgbClr val="FF0000"/>
              </a:solidFill>
            </a:rPr>
            <a:t>、</a:t>
          </a:r>
          <a:endParaRPr kumimoji="1" lang="en-US" altLang="ja-JP" sz="1050">
            <a:solidFill>
              <a:srgbClr val="FF0000"/>
            </a:solidFill>
          </a:endParaRPr>
        </a:p>
        <a:p>
          <a:pPr algn="l"/>
          <a:r>
            <a:rPr kumimoji="1" lang="ja-JP" altLang="en-US" sz="1050">
              <a:solidFill>
                <a:sysClr val="windowText" lastClr="000000"/>
              </a:solidFill>
            </a:rPr>
            <a:t>「現状１人　目標２人」と記載</a:t>
          </a:r>
          <a:endParaRPr kumimoji="1" lang="en-US" altLang="ja-JP" sz="1050">
            <a:solidFill>
              <a:sysClr val="windowText" lastClr="000000"/>
            </a:solidFill>
          </a:endParaRPr>
        </a:p>
      </xdr:txBody>
    </xdr:sp>
    <xdr:clientData/>
  </xdr:twoCellAnchor>
  <xdr:twoCellAnchor>
    <xdr:from>
      <xdr:col>13</xdr:col>
      <xdr:colOff>53340</xdr:colOff>
      <xdr:row>26</xdr:row>
      <xdr:rowOff>45720</xdr:rowOff>
    </xdr:from>
    <xdr:to>
      <xdr:col>22</xdr:col>
      <xdr:colOff>180975</xdr:colOff>
      <xdr:row>27</xdr:row>
      <xdr:rowOff>83820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4339590" y="7332345"/>
          <a:ext cx="3118485" cy="371475"/>
        </a:xfrm>
        <a:prstGeom prst="wedgeRectCallout">
          <a:avLst>
            <a:gd name="adj1" fmla="val -58339"/>
            <a:gd name="adj2" fmla="val 4563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生産量の</a:t>
          </a:r>
          <a:r>
            <a:rPr kumimoji="1" lang="ja-JP" altLang="en-US" sz="1050" u="sng">
              <a:solidFill>
                <a:sysClr val="windowText" lastClr="000000"/>
              </a:solidFill>
            </a:rPr>
            <a:t>単位は作目・部門に応じて単位を記載</a:t>
          </a:r>
          <a:endParaRPr kumimoji="1" lang="en-US" altLang="ja-JP" sz="1050">
            <a:solidFill>
              <a:sysClr val="windowText" lastClr="000000"/>
            </a:solidFill>
          </a:endParaRPr>
        </a:p>
      </xdr:txBody>
    </xdr:sp>
    <xdr:clientData/>
  </xdr:twoCellAnchor>
  <xdr:twoCellAnchor>
    <xdr:from>
      <xdr:col>14</xdr:col>
      <xdr:colOff>213360</xdr:colOff>
      <xdr:row>35</xdr:row>
      <xdr:rowOff>32385</xdr:rowOff>
    </xdr:from>
    <xdr:to>
      <xdr:col>23</xdr:col>
      <xdr:colOff>276225</xdr:colOff>
      <xdr:row>39</xdr:row>
      <xdr:rowOff>55245</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4832985" y="9624060"/>
          <a:ext cx="3053715" cy="908685"/>
        </a:xfrm>
        <a:prstGeom prst="wedgeRectCallout">
          <a:avLst>
            <a:gd name="adj1" fmla="val -56435"/>
            <a:gd name="adj2" fmla="val 2186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自己保全中の農地なども含めて記載</a:t>
          </a:r>
          <a:endParaRPr kumimoji="1" lang="en-US" altLang="ja-JP" sz="1050">
            <a:solidFill>
              <a:sysClr val="windowText" lastClr="000000"/>
            </a:solidFill>
          </a:endParaRPr>
        </a:p>
        <a:p>
          <a:pPr algn="l"/>
          <a:r>
            <a:rPr kumimoji="1" lang="ja-JP" altLang="en-US" sz="1050">
              <a:solidFill>
                <a:sysClr val="windowText" lastClr="000000"/>
              </a:solidFill>
            </a:rPr>
            <a:t>（現在耕作している面積以外の農地も含める。）</a:t>
          </a:r>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正式な貸借契約を行っていない農地が含まれる場合、確約書を添付</a:t>
          </a:r>
          <a:endParaRPr kumimoji="1" lang="en-US" altLang="ja-JP" sz="1050">
            <a:solidFill>
              <a:sysClr val="windowText" lastClr="000000"/>
            </a:solidFill>
          </a:endParaRPr>
        </a:p>
      </xdr:txBody>
    </xdr:sp>
    <xdr:clientData/>
  </xdr:twoCellAnchor>
  <xdr:twoCellAnchor>
    <xdr:from>
      <xdr:col>26</xdr:col>
      <xdr:colOff>388620</xdr:colOff>
      <xdr:row>5</xdr:row>
      <xdr:rowOff>449580</xdr:rowOff>
    </xdr:from>
    <xdr:to>
      <xdr:col>33</xdr:col>
      <xdr:colOff>449580</xdr:colOff>
      <xdr:row>9</xdr:row>
      <xdr:rowOff>15240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0629900" y="1203960"/>
          <a:ext cx="3040380" cy="1165860"/>
        </a:xfrm>
        <a:prstGeom prst="roundRect">
          <a:avLst>
            <a:gd name="adj" fmla="val 327"/>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125730</xdr:colOff>
      <xdr:row>7</xdr:row>
      <xdr:rowOff>57150</xdr:rowOff>
    </xdr:from>
    <xdr:to>
      <xdr:col>34</xdr:col>
      <xdr:colOff>66675</xdr:colOff>
      <xdr:row>7</xdr:row>
      <xdr:rowOff>320040</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9403080" y="1838325"/>
          <a:ext cx="2169795" cy="262890"/>
        </a:xfrm>
        <a:prstGeom prst="wedgeRectCallout">
          <a:avLst>
            <a:gd name="adj1" fmla="val -77623"/>
            <a:gd name="adj2" fmla="val 120442"/>
          </a:avLst>
        </a:prstGeom>
        <a:solidFill>
          <a:schemeClr val="bg1"/>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kumimoji="1" lang="en-US" altLang="ja-JP" sz="1050">
              <a:solidFill>
                <a:srgbClr val="0070C0"/>
              </a:solidFill>
            </a:rPr>
            <a:t>※</a:t>
          </a:r>
          <a:r>
            <a:rPr kumimoji="1" lang="ja-JP" altLang="en-US" sz="1050">
              <a:solidFill>
                <a:srgbClr val="0070C0"/>
              </a:solidFill>
            </a:rPr>
            <a:t>法人のみ記載してください。</a:t>
          </a:r>
          <a:endParaRPr kumimoji="1" lang="en-US" altLang="ja-JP" sz="1050">
            <a:solidFill>
              <a:srgbClr val="0070C0"/>
            </a:solidFill>
          </a:endParaRPr>
        </a:p>
      </xdr:txBody>
    </xdr:sp>
    <xdr:clientData/>
  </xdr:twoCellAnchor>
  <xdr:twoCellAnchor>
    <xdr:from>
      <xdr:col>27</xdr:col>
      <xdr:colOff>62866</xdr:colOff>
      <xdr:row>47</xdr:row>
      <xdr:rowOff>49530</xdr:rowOff>
    </xdr:from>
    <xdr:to>
      <xdr:col>32</xdr:col>
      <xdr:colOff>123825</xdr:colOff>
      <xdr:row>48</xdr:row>
      <xdr:rowOff>314325</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9006841" y="12508230"/>
          <a:ext cx="1842134" cy="731520"/>
        </a:xfrm>
        <a:prstGeom prst="wedgeRectCallout">
          <a:avLst>
            <a:gd name="adj1" fmla="val -68677"/>
            <a:gd name="adj2" fmla="val 348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簿記記帳等の会計処理、経営内役割分担、経営の法人化等について記載</a:t>
          </a:r>
          <a:endParaRPr kumimoji="1" lang="en-US" altLang="ja-JP" sz="1050">
            <a:solidFill>
              <a:sysClr val="windowText" lastClr="000000"/>
            </a:solidFill>
          </a:endParaRPr>
        </a:p>
      </xdr:txBody>
    </xdr:sp>
    <xdr:clientData/>
  </xdr:twoCellAnchor>
  <xdr:twoCellAnchor>
    <xdr:from>
      <xdr:col>8</xdr:col>
      <xdr:colOff>182880</xdr:colOff>
      <xdr:row>72</xdr:row>
      <xdr:rowOff>190500</xdr:rowOff>
    </xdr:from>
    <xdr:to>
      <xdr:col>17</xdr:col>
      <xdr:colOff>167640</xdr:colOff>
      <xdr:row>74</xdr:row>
      <xdr:rowOff>68580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3299460" y="19034760"/>
          <a:ext cx="3596640" cy="487680"/>
        </a:xfrm>
        <a:prstGeom prst="wedgeRectCallout">
          <a:avLst>
            <a:gd name="adj1" fmla="val -34757"/>
            <a:gd name="adj2" fmla="val -10563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目標年（５年後）までの間に新設、更新する主要な農業機械があれば記載し、能力も記載する。</a:t>
          </a:r>
          <a:endParaRPr kumimoji="1" lang="en-US" altLang="ja-JP" sz="1050">
            <a:solidFill>
              <a:sysClr val="windowText" lastClr="000000"/>
            </a:solidFill>
          </a:endParaRPr>
        </a:p>
        <a:p>
          <a:pPr algn="l"/>
          <a:endParaRPr kumimoji="1" lang="en-US" altLang="ja-JP" sz="1050">
            <a:solidFill>
              <a:sysClr val="windowText" lastClr="000000"/>
            </a:solidFill>
          </a:endParaRPr>
        </a:p>
      </xdr:txBody>
    </xdr:sp>
    <xdr:clientData/>
  </xdr:twoCellAnchor>
  <xdr:twoCellAnchor>
    <xdr:from>
      <xdr:col>16</xdr:col>
      <xdr:colOff>226694</xdr:colOff>
      <xdr:row>42</xdr:row>
      <xdr:rowOff>70485</xdr:rowOff>
    </xdr:from>
    <xdr:to>
      <xdr:col>33</xdr:col>
      <xdr:colOff>361949</xdr:colOff>
      <xdr:row>44</xdr:row>
      <xdr:rowOff>152400</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5532119" y="11290935"/>
          <a:ext cx="5945505" cy="577215"/>
        </a:xfrm>
        <a:prstGeom prst="wedgeRectCallout">
          <a:avLst>
            <a:gd name="adj1" fmla="val -61108"/>
            <a:gd name="adj2" fmla="val 27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特定農作業受委託により受託する農地の面積のみを記載</a:t>
          </a:r>
          <a:endParaRPr kumimoji="1" lang="en-US" altLang="ja-JP" sz="1050">
            <a:solidFill>
              <a:sysClr val="windowText" lastClr="000000"/>
            </a:solidFill>
          </a:endParaRPr>
        </a:p>
        <a:p>
          <a:pPr algn="l"/>
          <a:r>
            <a:rPr kumimoji="1" lang="ja-JP" altLang="en-US" sz="1050">
              <a:solidFill>
                <a:sysClr val="windowText" lastClr="000000"/>
              </a:solidFill>
            </a:rPr>
            <a:t>なお、特定農作業受委託を実施している場合は、</a:t>
          </a:r>
          <a:r>
            <a:rPr kumimoji="1" lang="ja-JP" altLang="en-US" sz="1050" u="sng">
              <a:solidFill>
                <a:sysClr val="windowText" lastClr="000000"/>
              </a:solidFill>
            </a:rPr>
            <a:t>「特定農作業受委託契約書」の写しの添付が必要</a:t>
          </a:r>
          <a:endParaRPr kumimoji="1" lang="en-US" altLang="ja-JP" sz="1050" u="sng">
            <a:solidFill>
              <a:sysClr val="windowText" lastClr="000000"/>
            </a:solidFill>
          </a:endParaRPr>
        </a:p>
      </xdr:txBody>
    </xdr:sp>
    <xdr:clientData/>
  </xdr:twoCellAnchor>
  <xdr:twoCellAnchor>
    <xdr:from>
      <xdr:col>13</xdr:col>
      <xdr:colOff>76200</xdr:colOff>
      <xdr:row>28</xdr:row>
      <xdr:rowOff>100965</xdr:rowOff>
    </xdr:from>
    <xdr:to>
      <xdr:col>21</xdr:col>
      <xdr:colOff>228600</xdr:colOff>
      <xdr:row>29</xdr:row>
      <xdr:rowOff>260985</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4362450" y="8054340"/>
          <a:ext cx="2809875" cy="493395"/>
        </a:xfrm>
        <a:prstGeom prst="wedgeRectCallout">
          <a:avLst>
            <a:gd name="adj1" fmla="val -47741"/>
            <a:gd name="adj2" fmla="val -743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特定農作業受委託を行っている場合は、その面積を分けて記載</a:t>
          </a:r>
          <a:endParaRPr kumimoji="1" lang="en-US" altLang="ja-JP" sz="1050">
            <a:solidFill>
              <a:sysClr val="windowText" lastClr="000000"/>
            </a:solidFill>
          </a:endParaRPr>
        </a:p>
      </xdr:txBody>
    </xdr:sp>
    <xdr:clientData/>
  </xdr:twoCellAnchor>
  <xdr:twoCellAnchor>
    <xdr:from>
      <xdr:col>5</xdr:col>
      <xdr:colOff>238125</xdr:colOff>
      <xdr:row>43</xdr:row>
      <xdr:rowOff>17145</xdr:rowOff>
    </xdr:from>
    <xdr:to>
      <xdr:col>13</xdr:col>
      <xdr:colOff>295275</xdr:colOff>
      <xdr:row>47</xdr:row>
      <xdr:rowOff>85725</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857375" y="11485245"/>
          <a:ext cx="2724150" cy="1059180"/>
        </a:xfrm>
        <a:prstGeom prst="wedgeRectCallout">
          <a:avLst>
            <a:gd name="adj1" fmla="val 9456"/>
            <a:gd name="adj2" fmla="val 8303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目標達成のため、制度資金や補助事業等で５年以内に新規購入や更新等を検討している場合には、「（別紙）生産方式の合理化に係る農業用機械等の取得計画」欄に機械・施設名の型式等を記載</a:t>
          </a:r>
          <a:endParaRPr kumimoji="1" lang="en-US" altLang="ja-JP" sz="1000">
            <a:solidFill>
              <a:sysClr val="windowText" lastClr="000000"/>
            </a:solidFill>
          </a:endParaRPr>
        </a:p>
      </xdr:txBody>
    </xdr:sp>
    <xdr:clientData/>
  </xdr:twoCellAnchor>
  <xdr:twoCellAnchor>
    <xdr:from>
      <xdr:col>23</xdr:col>
      <xdr:colOff>200025</xdr:colOff>
      <xdr:row>54</xdr:row>
      <xdr:rowOff>89535</xdr:rowOff>
    </xdr:from>
    <xdr:to>
      <xdr:col>33</xdr:col>
      <xdr:colOff>104775</xdr:colOff>
      <xdr:row>59</xdr:row>
      <xdr:rowOff>9525</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7810500" y="15177135"/>
          <a:ext cx="3409950" cy="720090"/>
        </a:xfrm>
        <a:prstGeom prst="wedgeRectCallout">
          <a:avLst>
            <a:gd name="adj1" fmla="val -25961"/>
            <a:gd name="adj2" fmla="val -5996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農業改良資金等の制度資金の融資を受けることを計画している場合には、</a:t>
          </a:r>
          <a:r>
            <a:rPr kumimoji="1" lang="ja-JP" altLang="en-US" sz="1050" u="sng">
              <a:solidFill>
                <a:sysClr val="windowText" lastClr="000000"/>
              </a:solidFill>
            </a:rPr>
            <a:t>予定年度、予定資金、予定借入額</a:t>
          </a:r>
          <a:r>
            <a:rPr kumimoji="1" lang="ja-JP" altLang="en-US" sz="1050">
              <a:solidFill>
                <a:sysClr val="windowText" lastClr="000000"/>
              </a:solidFill>
            </a:rPr>
            <a:t>等を記載</a:t>
          </a:r>
          <a:endParaRPr kumimoji="1" lang="en-US" altLang="ja-JP" sz="1050">
            <a:solidFill>
              <a:sysClr val="windowText" lastClr="000000"/>
            </a:solidFill>
          </a:endParaRPr>
        </a:p>
      </xdr:txBody>
    </xdr:sp>
    <xdr:clientData/>
  </xdr:twoCellAnchor>
  <xdr:twoCellAnchor>
    <xdr:from>
      <xdr:col>9</xdr:col>
      <xdr:colOff>283845</xdr:colOff>
      <xdr:row>55</xdr:row>
      <xdr:rowOff>32385</xdr:rowOff>
    </xdr:from>
    <xdr:to>
      <xdr:col>20</xdr:col>
      <xdr:colOff>17145</xdr:colOff>
      <xdr:row>59</xdr:row>
      <xdr:rowOff>95250</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3236595" y="15310485"/>
          <a:ext cx="3390900" cy="672465"/>
        </a:xfrm>
        <a:prstGeom prst="wedgeRectCallout">
          <a:avLst>
            <a:gd name="adj1" fmla="val -27241"/>
            <a:gd name="adj2" fmla="val -8330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休日制、給料制、労働確保等について記載</a:t>
          </a:r>
          <a:endParaRPr kumimoji="1" lang="en-US" altLang="ja-JP" sz="1050">
            <a:solidFill>
              <a:sysClr val="windowText" lastClr="000000"/>
            </a:solidFill>
          </a:endParaRPr>
        </a:p>
        <a:p>
          <a:pPr algn="l"/>
          <a:r>
            <a:rPr kumimoji="1" lang="ja-JP" altLang="en-US" sz="1050">
              <a:solidFill>
                <a:sysClr val="windowText" lastClr="000000"/>
              </a:solidFill>
            </a:rPr>
            <a:t>家族経営協定を締結している場合は、締結している旨と協定に基づく家族間の役割分担等の内容を記載</a:t>
          </a:r>
          <a:endParaRPr kumimoji="1" lang="en-US" altLang="ja-JP" sz="1050">
            <a:solidFill>
              <a:sysClr val="windowText" lastClr="000000"/>
            </a:solidFill>
          </a:endParaRPr>
        </a:p>
      </xdr:txBody>
    </xdr:sp>
    <xdr:clientData/>
  </xdr:twoCellAnchor>
  <xdr:twoCellAnchor>
    <xdr:from>
      <xdr:col>24</xdr:col>
      <xdr:colOff>36195</xdr:colOff>
      <xdr:row>0</xdr:row>
      <xdr:rowOff>0</xdr:rowOff>
    </xdr:from>
    <xdr:to>
      <xdr:col>35</xdr:col>
      <xdr:colOff>11430</xdr:colOff>
      <xdr:row>5</xdr:row>
      <xdr:rowOff>5715</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a:xfrm>
          <a:off x="7980045" y="0"/>
          <a:ext cx="3670935" cy="948690"/>
        </a:xfrm>
        <a:prstGeom prst="wedgeRectCallout">
          <a:avLst>
            <a:gd name="adj1" fmla="val -52805"/>
            <a:gd name="adj2" fmla="val 9954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夫婦、親子などが共同で申請する場合には、申請者欄の「個人・法人名」欄に全員の氏名、フリガナ、生年月日を記載</a:t>
          </a:r>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新規参入する法人（参入に合わせて定款を変更）である場合は、参入した時点ではなく、法人の当初の設立年月日を記載</a:t>
          </a:r>
          <a:endParaRPr kumimoji="1" lang="en-US" altLang="ja-JP" sz="1050">
            <a:solidFill>
              <a:sysClr val="windowText" lastClr="000000"/>
            </a:solidFill>
          </a:endParaRPr>
        </a:p>
        <a:p>
          <a:pPr algn="l"/>
          <a:endParaRPr kumimoji="1" lang="en-US" altLang="ja-JP" sz="1050">
            <a:solidFill>
              <a:srgbClr val="FF0000"/>
            </a:solidFill>
          </a:endParaRPr>
        </a:p>
      </xdr:txBody>
    </xdr:sp>
    <xdr:clientData/>
  </xdr:twoCellAnchor>
  <xdr:twoCellAnchor>
    <xdr:from>
      <xdr:col>4</xdr:col>
      <xdr:colOff>131445</xdr:colOff>
      <xdr:row>6</xdr:row>
      <xdr:rowOff>72390</xdr:rowOff>
    </xdr:from>
    <xdr:to>
      <xdr:col>14</xdr:col>
      <xdr:colOff>226695</xdr:colOff>
      <xdr:row>11</xdr:row>
      <xdr:rowOff>356235</xdr:rowOff>
    </xdr:to>
    <xdr:sp macro="" textlink="">
      <xdr:nvSpPr>
        <xdr:cNvPr id="19" name="四角形吹き出し 18">
          <a:extLst>
            <a:ext uri="{FF2B5EF4-FFF2-40B4-BE49-F238E27FC236}">
              <a16:creationId xmlns:a16="http://schemas.microsoft.com/office/drawing/2014/main" id="{00000000-0008-0000-0000-000013000000}"/>
            </a:ext>
          </a:extLst>
        </xdr:cNvPr>
        <xdr:cNvSpPr/>
      </xdr:nvSpPr>
      <xdr:spPr>
        <a:xfrm>
          <a:off x="1417320" y="1472565"/>
          <a:ext cx="3429000" cy="1922145"/>
        </a:xfrm>
        <a:prstGeom prst="wedgeRectCallout">
          <a:avLst>
            <a:gd name="adj1" fmla="val -11160"/>
            <a:gd name="adj2" fmla="val 7010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「単一経営」・・・農産物販売金額１位の作物の販売金額が、農産物総販売額の８０％以上を占める経営</a:t>
          </a:r>
          <a:endParaRPr kumimoji="1" lang="en-US" altLang="ja-JP" sz="1050">
            <a:solidFill>
              <a:sysClr val="windowText" lastClr="000000"/>
            </a:solidFill>
          </a:endParaRPr>
        </a:p>
        <a:p>
          <a:pPr algn="l"/>
          <a:r>
            <a:rPr kumimoji="1" lang="ja-JP" altLang="en-US" sz="1050">
              <a:solidFill>
                <a:sysClr val="windowText" lastClr="000000"/>
              </a:solidFill>
            </a:rPr>
            <a:t>「複合経営」・・・</a:t>
          </a:r>
          <a:r>
            <a:rPr kumimoji="1" lang="en-US" altLang="ja-JP" sz="1050">
              <a:solidFill>
                <a:sysClr val="windowText" lastClr="000000"/>
              </a:solidFill>
            </a:rPr>
            <a:t>〃</a:t>
          </a:r>
          <a:r>
            <a:rPr kumimoji="1" lang="ja-JP" altLang="en-US" sz="1050">
              <a:solidFill>
                <a:sysClr val="windowText" lastClr="000000"/>
              </a:solidFill>
            </a:rPr>
            <a:t>８０％に満たない経営</a:t>
          </a:r>
          <a:endParaRPr kumimoji="1" lang="en-US" altLang="ja-JP" sz="1050">
            <a:solidFill>
              <a:sysClr val="windowText" lastClr="000000"/>
            </a:solidFill>
          </a:endParaRPr>
        </a:p>
        <a:p>
          <a:pPr algn="l"/>
          <a:r>
            <a:rPr kumimoji="1" lang="ja-JP" altLang="en-US" sz="1050">
              <a:solidFill>
                <a:sysClr val="windowText" lastClr="000000"/>
              </a:solidFill>
            </a:rPr>
            <a:t>「工芸農作物」・・・さとうきび、たばこ、茶、てんさい、こんにゃくいも、なたね、いぐさ、ホップ、ごま　等</a:t>
          </a:r>
          <a:endParaRPr kumimoji="1" lang="en-US" altLang="ja-JP" sz="1050">
            <a:solidFill>
              <a:sysClr val="windowText" lastClr="000000"/>
            </a:solidFill>
          </a:endParaRPr>
        </a:p>
        <a:p>
          <a:pPr algn="l"/>
          <a:r>
            <a:rPr kumimoji="1" lang="ja-JP" altLang="en-US" sz="1050">
              <a:solidFill>
                <a:sysClr val="windowText" lastClr="000000"/>
              </a:solidFill>
            </a:rPr>
            <a:t>「その他の作物」・・・芝、種苗、栽培きのこ類、牧草等の販売を含む</a:t>
          </a:r>
          <a:endParaRPr kumimoji="1" lang="en-US" altLang="ja-JP" sz="1050">
            <a:solidFill>
              <a:sysClr val="windowText" lastClr="000000"/>
            </a:solidFill>
          </a:endParaRPr>
        </a:p>
        <a:p>
          <a:pPr algn="l"/>
          <a:r>
            <a:rPr kumimoji="1" lang="ja-JP" altLang="en-US" sz="1050">
              <a:solidFill>
                <a:sysClr val="windowText" lastClr="000000"/>
              </a:solidFill>
            </a:rPr>
            <a:t>「その他の畜産」・・・馬を肥育しての販売、やぎ、うさぎ、ミツバチの飼養等の販売を含む</a:t>
          </a:r>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✓は１ヶ所のみとする。</a:t>
          </a:r>
          <a:endParaRPr kumimoji="1" lang="en-US" altLang="ja-JP" sz="1050">
            <a:solidFill>
              <a:sysClr val="windowText" lastClr="000000"/>
            </a:solidFill>
          </a:endParaRPr>
        </a:p>
      </xdr:txBody>
    </xdr:sp>
    <xdr:clientData/>
  </xdr:twoCellAnchor>
  <xdr:twoCellAnchor>
    <xdr:from>
      <xdr:col>18</xdr:col>
      <xdr:colOff>0</xdr:colOff>
      <xdr:row>15</xdr:row>
      <xdr:rowOff>163830</xdr:rowOff>
    </xdr:from>
    <xdr:to>
      <xdr:col>23</xdr:col>
      <xdr:colOff>238125</xdr:colOff>
      <xdr:row>16</xdr:row>
      <xdr:rowOff>192405</xdr:rowOff>
    </xdr:to>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5972175" y="4392930"/>
          <a:ext cx="1876425" cy="276225"/>
        </a:xfrm>
        <a:prstGeom prst="wedgeRectCallout">
          <a:avLst>
            <a:gd name="adj1" fmla="val 81127"/>
            <a:gd name="adj2" fmla="val -16658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申請日の５年後（暦年）</a:t>
          </a:r>
        </a:p>
      </xdr:txBody>
    </xdr:sp>
    <xdr:clientData/>
  </xdr:twoCellAnchor>
  <xdr:twoCellAnchor>
    <xdr:from>
      <xdr:col>25</xdr:col>
      <xdr:colOff>291465</xdr:colOff>
      <xdr:row>21</xdr:row>
      <xdr:rowOff>41910</xdr:rowOff>
    </xdr:from>
    <xdr:to>
      <xdr:col>32</xdr:col>
      <xdr:colOff>381000</xdr:colOff>
      <xdr:row>21</xdr:row>
      <xdr:rowOff>346710</xdr:rowOff>
    </xdr:to>
    <xdr:sp macro="" textlink="">
      <xdr:nvSpPr>
        <xdr:cNvPr id="23" name="四角形吹き出し 22">
          <a:extLst>
            <a:ext uri="{FF2B5EF4-FFF2-40B4-BE49-F238E27FC236}">
              <a16:creationId xmlns:a16="http://schemas.microsoft.com/office/drawing/2014/main" id="{00000000-0008-0000-0000-000017000000}"/>
            </a:ext>
          </a:extLst>
        </xdr:cNvPr>
        <xdr:cNvSpPr/>
      </xdr:nvSpPr>
      <xdr:spPr>
        <a:xfrm>
          <a:off x="8568690" y="5890260"/>
          <a:ext cx="2537460" cy="304800"/>
        </a:xfrm>
        <a:prstGeom prst="wedgeRectCallout">
          <a:avLst>
            <a:gd name="adj1" fmla="val -45592"/>
            <a:gd name="adj2" fmla="val -16714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主たる従事者の合計時間を記載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666750</xdr:colOff>
      <xdr:row>13</xdr:row>
      <xdr:rowOff>104775</xdr:rowOff>
    </xdr:from>
    <xdr:to>
      <xdr:col>14</xdr:col>
      <xdr:colOff>403860</xdr:colOff>
      <xdr:row>25</xdr:row>
      <xdr:rowOff>161925</xdr:rowOff>
    </xdr:to>
    <xdr:sp macro="" textlink="">
      <xdr:nvSpPr>
        <xdr:cNvPr id="2" name="四角形吹き出し 10">
          <a:extLst>
            <a:ext uri="{FF2B5EF4-FFF2-40B4-BE49-F238E27FC236}">
              <a16:creationId xmlns:a16="http://schemas.microsoft.com/office/drawing/2014/main" id="{C382429F-538D-48C5-8791-6DAF49C39B44}"/>
            </a:ext>
          </a:extLst>
        </xdr:cNvPr>
        <xdr:cNvSpPr/>
      </xdr:nvSpPr>
      <xdr:spPr>
        <a:xfrm>
          <a:off x="6762750" y="2762250"/>
          <a:ext cx="3023235" cy="1952625"/>
        </a:xfrm>
        <a:prstGeom prst="wedgeRectCallout">
          <a:avLst>
            <a:gd name="adj1" fmla="val -70674"/>
            <a:gd name="adj2" fmla="val -3590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生産量</a:t>
          </a:r>
          <a:r>
            <a:rPr kumimoji="1" lang="en-US" altLang="ja-JP" sz="1050">
              <a:solidFill>
                <a:sysClr val="windowText" lastClr="000000"/>
              </a:solidFill>
            </a:rPr>
            <a:t>】</a:t>
          </a:r>
          <a:r>
            <a:rPr kumimoji="1" lang="ja-JP" altLang="en-US" sz="1050">
              <a:solidFill>
                <a:sysClr val="windowText" lastClr="000000"/>
              </a:solidFill>
            </a:rPr>
            <a:t>　面積</a:t>
          </a:r>
          <a:r>
            <a:rPr kumimoji="1" lang="en-US" altLang="ja-JP" sz="1050">
              <a:solidFill>
                <a:sysClr val="windowText" lastClr="000000"/>
              </a:solidFill>
            </a:rPr>
            <a:t>×</a:t>
          </a:r>
          <a:r>
            <a:rPr kumimoji="1" lang="ja-JP" altLang="en-US" sz="1050">
              <a:solidFill>
                <a:sysClr val="windowText" lastClr="000000"/>
              </a:solidFill>
            </a:rPr>
            <a:t>単収</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販売量</a:t>
          </a:r>
          <a:r>
            <a:rPr kumimoji="1" lang="en-US" altLang="ja-JP" sz="1050">
              <a:solidFill>
                <a:sysClr val="windowText" lastClr="000000"/>
              </a:solidFill>
            </a:rPr>
            <a:t>】</a:t>
          </a:r>
          <a:r>
            <a:rPr kumimoji="1" lang="ja-JP" altLang="en-US" sz="1050">
              <a:solidFill>
                <a:sysClr val="windowText" lastClr="000000"/>
              </a:solidFill>
            </a:rPr>
            <a:t>　生産量</a:t>
          </a:r>
          <a:r>
            <a:rPr kumimoji="1" lang="en-US" altLang="ja-JP" sz="1050">
              <a:solidFill>
                <a:sysClr val="windowText" lastClr="000000"/>
              </a:solidFill>
            </a:rPr>
            <a:t>×</a:t>
          </a:r>
          <a:r>
            <a:rPr kumimoji="1" lang="ja-JP" altLang="en-US" sz="1050">
              <a:solidFill>
                <a:sysClr val="windowText" lastClr="000000"/>
              </a:solidFill>
            </a:rPr>
            <a:t>歩留まり率</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販売金額</a:t>
          </a:r>
          <a:r>
            <a:rPr kumimoji="1" lang="en-US" altLang="ja-JP" sz="1050">
              <a:solidFill>
                <a:sysClr val="windowText" lastClr="000000"/>
              </a:solidFill>
            </a:rPr>
            <a:t>】</a:t>
          </a:r>
          <a:r>
            <a:rPr kumimoji="1" lang="ja-JP" altLang="en-US" sz="1050">
              <a:solidFill>
                <a:sysClr val="windowText" lastClr="000000"/>
              </a:solidFill>
            </a:rPr>
            <a:t>　販売量</a:t>
          </a:r>
          <a:r>
            <a:rPr kumimoji="1" lang="en-US" altLang="ja-JP" sz="1050">
              <a:solidFill>
                <a:sysClr val="windowText" lastClr="000000"/>
              </a:solidFill>
            </a:rPr>
            <a:t>×</a:t>
          </a:r>
          <a:r>
            <a:rPr kumimoji="1" lang="ja-JP" altLang="en-US" sz="1050">
              <a:solidFill>
                <a:sysClr val="windowText" lastClr="000000"/>
              </a:solidFill>
            </a:rPr>
            <a:t>単価</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所得</a:t>
          </a:r>
          <a:r>
            <a:rPr kumimoji="1" lang="en-US" altLang="ja-JP" sz="1050">
              <a:solidFill>
                <a:sysClr val="windowText" lastClr="000000"/>
              </a:solidFill>
            </a:rPr>
            <a:t>】</a:t>
          </a:r>
          <a:r>
            <a:rPr kumimoji="1" lang="ja-JP" altLang="en-US" sz="1050">
              <a:solidFill>
                <a:sysClr val="windowText" lastClr="000000"/>
              </a:solidFill>
            </a:rPr>
            <a:t>　販売金額－経費</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所得率</a:t>
          </a:r>
          <a:r>
            <a:rPr kumimoji="1" lang="en-US" altLang="ja-JP" sz="1050">
              <a:solidFill>
                <a:sysClr val="windowText" lastClr="000000"/>
              </a:solidFill>
            </a:rPr>
            <a:t>】</a:t>
          </a:r>
          <a:r>
            <a:rPr kumimoji="1" lang="ja-JP" altLang="en-US" sz="1050">
              <a:solidFill>
                <a:sysClr val="windowText" lastClr="000000"/>
              </a:solidFill>
            </a:rPr>
            <a:t>　所得</a:t>
          </a:r>
          <a:r>
            <a:rPr kumimoji="1" lang="en-US" altLang="ja-JP" sz="1050">
              <a:solidFill>
                <a:sysClr val="windowText" lastClr="000000"/>
              </a:solidFill>
            </a:rPr>
            <a:t>÷</a:t>
          </a:r>
          <a:r>
            <a:rPr kumimoji="1" lang="ja-JP" altLang="en-US" sz="1050">
              <a:solidFill>
                <a:sysClr val="windowText" lastClr="000000"/>
              </a:solidFill>
            </a:rPr>
            <a:t>販売金額</a:t>
          </a:r>
          <a:endParaRPr kumimoji="1" lang="en-US" altLang="ja-JP" sz="105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1474470</xdr:colOff>
      <xdr:row>6</xdr:row>
      <xdr:rowOff>81915</xdr:rowOff>
    </xdr:from>
    <xdr:to>
      <xdr:col>1</xdr:col>
      <xdr:colOff>1874520</xdr:colOff>
      <xdr:row>6</xdr:row>
      <xdr:rowOff>329565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840230" y="1476375"/>
          <a:ext cx="400050" cy="247650"/>
        </a:xfrm>
        <a:prstGeom prst="ellipse">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1844040</xdr:colOff>
      <xdr:row>6</xdr:row>
      <xdr:rowOff>68580</xdr:rowOff>
    </xdr:from>
    <xdr:to>
      <xdr:col>3</xdr:col>
      <xdr:colOff>2125980</xdr:colOff>
      <xdr:row>8</xdr:row>
      <xdr:rowOff>15240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4503420" y="1463040"/>
          <a:ext cx="2621280" cy="495300"/>
        </a:xfrm>
        <a:prstGeom prst="wedgeRectCallout">
          <a:avLst>
            <a:gd name="adj1" fmla="val -52436"/>
            <a:gd name="adj2" fmla="val 11143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現認定期間を記載</a:t>
          </a:r>
          <a:endParaRPr kumimoji="1" lang="en-US" altLang="ja-JP" sz="1050">
            <a:solidFill>
              <a:sysClr val="windowText" lastClr="000000"/>
            </a:solidFill>
          </a:endParaRPr>
        </a:p>
        <a:p>
          <a:pPr algn="l"/>
          <a:r>
            <a:rPr kumimoji="1" lang="ja-JP" altLang="en-US" sz="1050">
              <a:solidFill>
                <a:sysClr val="windowText" lastClr="000000"/>
              </a:solidFill>
            </a:rPr>
            <a:t>（</a:t>
          </a:r>
          <a:r>
            <a:rPr kumimoji="1" lang="en-US" altLang="ja-JP" sz="1050">
              <a:solidFill>
                <a:sysClr val="windowText" lastClr="000000"/>
              </a:solidFill>
            </a:rPr>
            <a:t>※</a:t>
          </a:r>
          <a:r>
            <a:rPr kumimoji="1" lang="ja-JP" altLang="en-US" sz="1050">
              <a:solidFill>
                <a:sysClr val="windowText" lastClr="000000"/>
              </a:solidFill>
            </a:rPr>
            <a:t>変更・更新後の認定期間ではない）</a:t>
          </a:r>
          <a:endParaRPr kumimoji="1" lang="en-US" altLang="ja-JP" sz="1050">
            <a:solidFill>
              <a:sysClr val="windowText" lastClr="000000"/>
            </a:solidFill>
          </a:endParaRPr>
        </a:p>
      </xdr:txBody>
    </xdr:sp>
    <xdr:clientData/>
  </xdr:twoCellAnchor>
  <xdr:twoCellAnchor>
    <xdr:from>
      <xdr:col>1</xdr:col>
      <xdr:colOff>2057400</xdr:colOff>
      <xdr:row>0</xdr:row>
      <xdr:rowOff>160020</xdr:rowOff>
    </xdr:from>
    <xdr:to>
      <xdr:col>3</xdr:col>
      <xdr:colOff>2057400</xdr:colOff>
      <xdr:row>4</xdr:row>
      <xdr:rowOff>76200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2423160" y="160020"/>
          <a:ext cx="4632960" cy="975360"/>
        </a:xfrm>
        <a:prstGeom prst="wedgeRectCallout">
          <a:avLst>
            <a:gd name="adj1" fmla="val -53139"/>
            <a:gd name="adj2" fmla="val 10507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既に市町村認定を受けており、今回申請から広域認定となる場合については、「更新」に〇を付ける</a:t>
          </a:r>
          <a:endParaRPr kumimoji="1" lang="en-US" altLang="ja-JP" sz="1050">
            <a:solidFill>
              <a:sysClr val="windowText" lastClr="000000"/>
            </a:solidFill>
          </a:endParaRPr>
        </a:p>
        <a:p>
          <a:pPr algn="l"/>
          <a:r>
            <a:rPr kumimoji="1" lang="en-US" altLang="ja-JP" sz="1050">
              <a:solidFill>
                <a:sysClr val="windowText" lastClr="000000"/>
              </a:solidFill>
            </a:rPr>
            <a:t>※</a:t>
          </a:r>
          <a:r>
            <a:rPr kumimoji="1" lang="ja-JP" altLang="en-US" sz="1050">
              <a:solidFill>
                <a:sysClr val="windowText" lastClr="000000"/>
              </a:solidFill>
            </a:rPr>
            <a:t>認定期間中に計画変更（例：共同→個人申請とする、法人の代表者が変わるなど）が生じた場合は「変更」に〇を付ける）</a:t>
          </a:r>
          <a:endParaRPr kumimoji="1" lang="en-US" altLang="ja-JP" sz="105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BR91"/>
  <sheetViews>
    <sheetView showGridLines="0" tabSelected="1" view="pageBreakPreview" topLeftCell="A2" zoomScaleNormal="100" zoomScaleSheetLayoutView="100" workbookViewId="0">
      <selection activeCell="AK11" sqref="AK11"/>
    </sheetView>
  </sheetViews>
  <sheetFormatPr defaultColWidth="9.33203125" defaultRowHeight="14.25" x14ac:dyDescent="0.2"/>
  <cols>
    <col min="1" max="1" width="9.33203125" style="3"/>
    <col min="2" max="2" width="1.5" style="12" customWidth="1"/>
    <col min="3" max="15" width="5.83203125" style="3" customWidth="1"/>
    <col min="16" max="17" width="6.1640625" style="3" customWidth="1"/>
    <col min="18" max="18" width="5.5" style="3" customWidth="1"/>
    <col min="19" max="19" width="5.6640625" style="3" customWidth="1"/>
    <col min="20" max="20" width="5.5" style="3" customWidth="1"/>
    <col min="21" max="28" width="5.83203125" style="3" customWidth="1"/>
    <col min="29" max="30" width="6.83203125" style="3" customWidth="1"/>
    <col min="31" max="32" width="5.83203125" style="3" customWidth="1"/>
    <col min="33" max="34" width="6.83203125" style="3" customWidth="1"/>
    <col min="35" max="35" width="2.33203125" style="3" customWidth="1"/>
    <col min="36" max="16384" width="9.33203125" style="3"/>
  </cols>
  <sheetData>
    <row r="1" spans="2:70" ht="20.100000000000001" hidden="1" customHeight="1" x14ac:dyDescent="0.2">
      <c r="D1" s="1"/>
      <c r="E1" s="1"/>
      <c r="F1" s="1"/>
      <c r="G1" s="1"/>
      <c r="Q1" s="1"/>
      <c r="T1" s="7"/>
      <c r="AG1" s="216"/>
      <c r="AH1" s="216"/>
    </row>
    <row r="2" spans="2:70" s="84" customFormat="1" ht="16.149999999999999" customHeight="1" x14ac:dyDescent="0.2">
      <c r="B2" s="552" t="s">
        <v>197</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row>
    <row r="3" spans="2:70" ht="20.100000000000001" customHeight="1" x14ac:dyDescent="0.2">
      <c r="C3" s="4" t="s">
        <v>81</v>
      </c>
    </row>
    <row r="4" spans="2:70" ht="20.100000000000001" customHeight="1" x14ac:dyDescent="0.2">
      <c r="C4" s="361" t="s">
        <v>89</v>
      </c>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row>
    <row r="5" spans="2:70" ht="20.100000000000001" customHeight="1" thickBot="1" x14ac:dyDescent="0.25">
      <c r="T5" s="5"/>
      <c r="AD5" s="540" t="s">
        <v>121</v>
      </c>
      <c r="AE5" s="540"/>
      <c r="AF5" s="540"/>
      <c r="AG5" s="540"/>
      <c r="AH5" s="540"/>
    </row>
    <row r="6" spans="2:70" ht="36" customHeight="1" x14ac:dyDescent="0.2">
      <c r="C6" s="36"/>
      <c r="D6" s="515" t="s">
        <v>125</v>
      </c>
      <c r="E6" s="515"/>
      <c r="F6" s="515"/>
      <c r="G6" s="515"/>
      <c r="H6" s="515"/>
      <c r="I6" s="516"/>
      <c r="L6" s="519" t="s">
        <v>66</v>
      </c>
      <c r="M6" s="530" t="s">
        <v>67</v>
      </c>
      <c r="N6" s="531"/>
      <c r="O6" s="531"/>
      <c r="P6" s="532"/>
      <c r="Q6" s="433" t="s">
        <v>122</v>
      </c>
      <c r="R6" s="433"/>
      <c r="S6" s="433"/>
      <c r="T6" s="433"/>
      <c r="U6" s="433"/>
      <c r="V6" s="433"/>
      <c r="W6" s="433"/>
      <c r="X6" s="433"/>
      <c r="Y6" s="434"/>
      <c r="Z6" s="434"/>
      <c r="AA6" s="434"/>
      <c r="AB6" s="536" t="s">
        <v>62</v>
      </c>
      <c r="AC6" s="536"/>
      <c r="AD6" s="537" t="s">
        <v>123</v>
      </c>
      <c r="AE6" s="433"/>
      <c r="AF6" s="433"/>
      <c r="AG6" s="433"/>
      <c r="AH6" s="538"/>
      <c r="AI6" s="12"/>
      <c r="AM6" s="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row>
    <row r="7" spans="2:70" ht="30" customHeight="1" x14ac:dyDescent="0.2">
      <c r="C7" s="57" t="s">
        <v>83</v>
      </c>
      <c r="D7" s="517" t="s">
        <v>82</v>
      </c>
      <c r="E7" s="517"/>
      <c r="F7" s="517"/>
      <c r="G7" s="517"/>
      <c r="H7" s="517"/>
      <c r="I7" s="518"/>
      <c r="L7" s="520"/>
      <c r="M7" s="527" t="s">
        <v>68</v>
      </c>
      <c r="N7" s="528"/>
      <c r="O7" s="528"/>
      <c r="P7" s="529"/>
      <c r="Q7" s="176" t="s">
        <v>130</v>
      </c>
      <c r="R7" s="432"/>
      <c r="S7" s="432"/>
      <c r="T7" s="432"/>
      <c r="U7" s="432"/>
      <c r="V7" s="432"/>
      <c r="W7" s="432"/>
      <c r="X7" s="432"/>
      <c r="Y7" s="457" t="s">
        <v>1</v>
      </c>
      <c r="Z7" s="457"/>
      <c r="AA7" s="457"/>
      <c r="AB7" s="176"/>
      <c r="AC7" s="432"/>
      <c r="AD7" s="432"/>
      <c r="AE7" s="432"/>
      <c r="AF7" s="432"/>
      <c r="AG7" s="432"/>
      <c r="AH7" s="533"/>
      <c r="AI7" s="12"/>
      <c r="AJ7" s="12"/>
      <c r="AM7" s="361"/>
      <c r="AN7" s="361"/>
      <c r="AO7" s="361"/>
      <c r="AP7" s="361"/>
      <c r="AQ7" s="361"/>
      <c r="AR7" s="361"/>
      <c r="AS7" s="361"/>
      <c r="AT7" s="361"/>
      <c r="AU7" s="361"/>
      <c r="AV7" s="361"/>
      <c r="AW7" s="361"/>
      <c r="AX7" s="361"/>
      <c r="AY7" s="361"/>
      <c r="AZ7" s="361"/>
      <c r="BA7" s="361"/>
      <c r="BB7" s="361"/>
      <c r="BC7" s="361"/>
      <c r="BD7" s="361"/>
      <c r="BE7" s="361"/>
      <c r="BF7" s="361"/>
      <c r="BG7" s="361"/>
      <c r="BH7" s="361"/>
      <c r="BI7" s="361"/>
      <c r="BJ7" s="361"/>
      <c r="BK7" s="361"/>
      <c r="BL7" s="361"/>
      <c r="BM7" s="361"/>
      <c r="BN7" s="361"/>
      <c r="BO7" s="361"/>
      <c r="BP7" s="361"/>
      <c r="BQ7" s="361"/>
      <c r="BR7" s="361"/>
    </row>
    <row r="8" spans="2:70" ht="30" customHeight="1" x14ac:dyDescent="0.2">
      <c r="C8" s="37"/>
      <c r="D8" s="517" t="s">
        <v>84</v>
      </c>
      <c r="E8" s="517"/>
      <c r="F8" s="517"/>
      <c r="G8" s="517"/>
      <c r="H8" s="517"/>
      <c r="I8" s="518"/>
      <c r="L8" s="520"/>
      <c r="M8" s="525" t="s">
        <v>77</v>
      </c>
      <c r="N8" s="318"/>
      <c r="O8" s="318"/>
      <c r="P8" s="526"/>
      <c r="Q8" s="543" t="s">
        <v>190</v>
      </c>
      <c r="R8" s="432"/>
      <c r="S8" s="432"/>
      <c r="T8" s="432"/>
      <c r="U8" s="432"/>
      <c r="V8" s="432"/>
      <c r="W8" s="432"/>
      <c r="X8" s="432"/>
      <c r="Y8" s="431" t="s">
        <v>71</v>
      </c>
      <c r="Z8" s="431"/>
      <c r="AA8" s="431"/>
      <c r="AB8" s="534"/>
      <c r="AC8" s="534"/>
      <c r="AD8" s="534"/>
      <c r="AE8" s="534"/>
      <c r="AF8" s="534"/>
      <c r="AG8" s="534"/>
      <c r="AH8" s="535"/>
      <c r="AI8" s="12"/>
      <c r="AJ8" s="12"/>
      <c r="AM8" s="12"/>
      <c r="AN8" s="12"/>
      <c r="AO8" s="12"/>
      <c r="AP8" s="12"/>
      <c r="AQ8" s="12"/>
      <c r="AR8" s="12"/>
      <c r="AS8" s="12"/>
      <c r="AT8" s="12"/>
      <c r="AU8" s="12"/>
      <c r="AV8" s="12"/>
      <c r="AW8" s="12"/>
      <c r="AX8" s="12"/>
      <c r="AY8" s="12"/>
      <c r="AZ8" s="12"/>
      <c r="BA8" s="12"/>
      <c r="BB8" s="12"/>
      <c r="BC8" s="12"/>
      <c r="BD8" s="5"/>
      <c r="BE8" s="12"/>
      <c r="BF8" s="12"/>
      <c r="BG8" s="12"/>
      <c r="BH8" s="12"/>
      <c r="BI8" s="12"/>
      <c r="BJ8" s="12"/>
      <c r="BK8" s="12"/>
      <c r="BL8" s="12"/>
      <c r="BM8" s="12"/>
      <c r="BN8" s="12"/>
      <c r="BO8" s="12"/>
      <c r="BP8" s="12"/>
      <c r="BQ8" s="12"/>
      <c r="BR8" s="5"/>
    </row>
    <row r="9" spans="2:70" ht="30" customHeight="1" thickBot="1" x14ac:dyDescent="0.25">
      <c r="C9" s="38"/>
      <c r="D9" s="504" t="s">
        <v>0</v>
      </c>
      <c r="E9" s="504"/>
      <c r="F9" s="504"/>
      <c r="G9" s="504"/>
      <c r="H9" s="504"/>
      <c r="I9" s="505"/>
      <c r="L9" s="521"/>
      <c r="M9" s="522" t="s">
        <v>69</v>
      </c>
      <c r="N9" s="523"/>
      <c r="O9" s="523"/>
      <c r="P9" s="524"/>
      <c r="Q9" s="541" t="s">
        <v>124</v>
      </c>
      <c r="R9" s="542"/>
      <c r="S9" s="542"/>
      <c r="T9" s="542"/>
      <c r="U9" s="542"/>
      <c r="V9" s="542"/>
      <c r="W9" s="542"/>
      <c r="X9" s="542"/>
      <c r="Y9" s="539" t="s">
        <v>2</v>
      </c>
      <c r="Z9" s="539"/>
      <c r="AA9" s="539"/>
      <c r="AB9" s="506"/>
      <c r="AC9" s="506"/>
      <c r="AD9" s="506"/>
      <c r="AE9" s="506"/>
      <c r="AF9" s="506"/>
      <c r="AG9" s="506"/>
      <c r="AH9" s="507"/>
      <c r="AM9" s="8"/>
      <c r="AN9" s="362"/>
      <c r="AO9" s="362"/>
      <c r="AP9" s="362"/>
      <c r="AQ9" s="362"/>
      <c r="AR9" s="362"/>
      <c r="AS9" s="362"/>
      <c r="AT9" s="12"/>
      <c r="AU9" s="12"/>
      <c r="AV9" s="352"/>
      <c r="AW9" s="349"/>
      <c r="AX9" s="349"/>
      <c r="AY9" s="349"/>
      <c r="AZ9" s="349"/>
      <c r="BA9" s="349"/>
      <c r="BB9" s="349"/>
      <c r="BC9" s="349"/>
      <c r="BD9" s="349"/>
      <c r="BE9" s="349"/>
      <c r="BF9" s="349"/>
      <c r="BG9" s="349"/>
      <c r="BH9" s="349"/>
      <c r="BI9" s="349"/>
      <c r="BJ9" s="349"/>
      <c r="BK9" s="349"/>
      <c r="BL9" s="349"/>
      <c r="BM9" s="349"/>
      <c r="BN9" s="349"/>
      <c r="BO9" s="349"/>
      <c r="BP9" s="349"/>
      <c r="BQ9" s="349"/>
      <c r="BR9" s="349"/>
    </row>
    <row r="10" spans="2:70" ht="20.100000000000001" customHeight="1" x14ac:dyDescent="0.2">
      <c r="C10" s="8"/>
      <c r="D10" s="357"/>
      <c r="E10" s="357"/>
      <c r="F10" s="357"/>
      <c r="G10" s="357"/>
      <c r="H10" s="357"/>
      <c r="U10" s="6"/>
      <c r="AM10" s="8"/>
      <c r="AN10" s="363"/>
      <c r="AO10" s="363"/>
      <c r="AP10" s="363"/>
      <c r="AQ10" s="363"/>
      <c r="AR10" s="363"/>
      <c r="AS10" s="363"/>
      <c r="AT10" s="12"/>
      <c r="AU10" s="12"/>
      <c r="AV10" s="352"/>
      <c r="AW10" s="364"/>
      <c r="AX10" s="364"/>
      <c r="AY10" s="364"/>
      <c r="AZ10" s="364"/>
      <c r="BA10" s="349"/>
      <c r="BB10" s="349"/>
      <c r="BC10" s="349"/>
      <c r="BD10" s="349"/>
      <c r="BE10" s="349"/>
      <c r="BF10" s="349"/>
      <c r="BG10" s="349"/>
      <c r="BH10" s="349"/>
      <c r="BI10" s="348"/>
      <c r="BJ10" s="348"/>
      <c r="BK10" s="348"/>
      <c r="BL10" s="349"/>
      <c r="BM10" s="349"/>
      <c r="BN10" s="349"/>
      <c r="BO10" s="349"/>
      <c r="BP10" s="349"/>
      <c r="BQ10" s="349"/>
      <c r="BR10" s="349"/>
    </row>
    <row r="11" spans="2:70" ht="20.100000000000001" customHeight="1" thickBot="1" x14ac:dyDescent="0.25">
      <c r="C11" s="358" t="s">
        <v>11</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M11" s="8"/>
      <c r="AN11" s="363"/>
      <c r="AO11" s="363"/>
      <c r="AP11" s="363"/>
      <c r="AQ11" s="363"/>
      <c r="AR11" s="363"/>
      <c r="AS11" s="363"/>
      <c r="AT11" s="12"/>
      <c r="AU11" s="12"/>
      <c r="AV11" s="352"/>
      <c r="AW11" s="352"/>
      <c r="AX11" s="349"/>
      <c r="AY11" s="349"/>
      <c r="AZ11" s="349"/>
      <c r="BA11" s="317"/>
      <c r="BB11" s="317"/>
      <c r="BC11" s="317"/>
      <c r="BD11" s="317"/>
      <c r="BE11" s="317"/>
      <c r="BF11" s="317"/>
      <c r="BG11" s="317"/>
      <c r="BH11" s="317"/>
      <c r="BI11" s="356"/>
      <c r="BJ11" s="356"/>
      <c r="BK11" s="356"/>
      <c r="BL11" s="349"/>
      <c r="BM11" s="349"/>
      <c r="BN11" s="349"/>
      <c r="BO11" s="349"/>
      <c r="BP11" s="349"/>
      <c r="BQ11" s="349"/>
      <c r="BR11" s="349"/>
    </row>
    <row r="12" spans="2:70" ht="30" customHeight="1" thickBot="1" x14ac:dyDescent="0.25">
      <c r="C12" s="512" t="s">
        <v>12</v>
      </c>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4"/>
      <c r="AM12" s="8"/>
      <c r="AN12" s="363"/>
      <c r="AO12" s="363"/>
      <c r="AP12" s="363"/>
      <c r="AQ12" s="363"/>
      <c r="AR12" s="363"/>
      <c r="AS12" s="363"/>
      <c r="AT12" s="12"/>
      <c r="AU12" s="12"/>
      <c r="AV12" s="352"/>
      <c r="AW12" s="365"/>
      <c r="AX12" s="365"/>
      <c r="AY12" s="365"/>
      <c r="AZ12" s="365"/>
      <c r="BA12" s="349" t="s">
        <v>70</v>
      </c>
      <c r="BB12" s="349"/>
      <c r="BC12" s="349"/>
      <c r="BD12" s="349"/>
      <c r="BE12" s="349"/>
      <c r="BF12" s="349"/>
      <c r="BG12" s="349"/>
      <c r="BH12" s="349"/>
      <c r="BI12" s="349"/>
      <c r="BJ12" s="349"/>
      <c r="BK12" s="349"/>
      <c r="BL12" s="349"/>
      <c r="BM12" s="349"/>
      <c r="BN12" s="349"/>
      <c r="BO12" s="349"/>
      <c r="BP12" s="349"/>
      <c r="BQ12" s="349"/>
      <c r="BR12" s="349"/>
    </row>
    <row r="13" spans="2:70" ht="24.95" customHeight="1" thickBot="1" x14ac:dyDescent="0.25">
      <c r="C13" s="554" t="s">
        <v>21</v>
      </c>
      <c r="D13" s="555"/>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6"/>
      <c r="AM13" s="8"/>
      <c r="AN13" s="357"/>
      <c r="AO13" s="357"/>
      <c r="AP13" s="357"/>
      <c r="AQ13" s="357"/>
      <c r="AR13" s="357"/>
      <c r="AS13" s="12"/>
      <c r="AT13" s="12"/>
      <c r="AU13" s="12"/>
      <c r="AV13" s="12"/>
      <c r="AW13" s="12"/>
      <c r="AX13" s="12"/>
      <c r="AY13" s="12"/>
      <c r="AZ13" s="12"/>
      <c r="BA13" s="12"/>
      <c r="BB13" s="12"/>
      <c r="BC13" s="12"/>
      <c r="BD13" s="12"/>
      <c r="BE13" s="6"/>
      <c r="BF13" s="12"/>
      <c r="BG13" s="12"/>
      <c r="BH13" s="12"/>
      <c r="BI13" s="12"/>
      <c r="BJ13" s="12"/>
      <c r="BK13" s="12"/>
      <c r="BL13" s="12"/>
      <c r="BM13" s="12"/>
      <c r="BN13" s="12"/>
      <c r="BO13" s="12"/>
      <c r="BP13" s="12"/>
      <c r="BQ13" s="12"/>
      <c r="BR13" s="12"/>
    </row>
    <row r="14" spans="2:70" ht="20.100000000000001" customHeight="1" x14ac:dyDescent="0.2">
      <c r="C14" s="200" t="s">
        <v>17</v>
      </c>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2"/>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row>
    <row r="15" spans="2:70" ht="20.100000000000001" customHeight="1" x14ac:dyDescent="0.2">
      <c r="C15" s="454" t="s">
        <v>13</v>
      </c>
      <c r="D15" s="455"/>
      <c r="E15" s="455"/>
      <c r="F15" s="455"/>
      <c r="G15" s="455"/>
      <c r="H15" s="455"/>
      <c r="I15" s="455"/>
      <c r="J15" s="455"/>
      <c r="K15" s="455"/>
      <c r="L15" s="455"/>
      <c r="M15" s="455"/>
      <c r="N15" s="455"/>
      <c r="O15" s="455"/>
      <c r="P15" s="455"/>
      <c r="Q15" s="455"/>
      <c r="R15" s="456"/>
      <c r="S15" s="442" t="s">
        <v>127</v>
      </c>
      <c r="T15" s="442"/>
      <c r="U15" s="442"/>
      <c r="V15" s="442"/>
      <c r="W15" s="442"/>
      <c r="X15" s="442"/>
      <c r="Y15" s="442"/>
      <c r="Z15" s="442"/>
      <c r="AA15" s="442"/>
      <c r="AB15" s="442"/>
      <c r="AC15" s="442"/>
      <c r="AD15" s="442"/>
      <c r="AE15" s="442"/>
      <c r="AF15" s="442"/>
      <c r="AG15" s="442"/>
      <c r="AH15" s="443"/>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row>
    <row r="16" spans="2:70" ht="20.100000000000001" customHeight="1" x14ac:dyDescent="0.2">
      <c r="C16" s="509" t="s">
        <v>132</v>
      </c>
      <c r="D16" s="510"/>
      <c r="E16" s="510"/>
      <c r="F16" s="510"/>
      <c r="G16" s="510"/>
      <c r="H16" s="510"/>
      <c r="I16" s="510"/>
      <c r="J16" s="510"/>
      <c r="K16" s="510"/>
      <c r="L16" s="510"/>
      <c r="M16" s="510"/>
      <c r="N16" s="510"/>
      <c r="O16" s="510"/>
      <c r="P16" s="458" t="s">
        <v>131</v>
      </c>
      <c r="Q16" s="458"/>
      <c r="R16" s="459"/>
      <c r="S16" s="509" t="s">
        <v>132</v>
      </c>
      <c r="T16" s="510"/>
      <c r="U16" s="510"/>
      <c r="V16" s="510"/>
      <c r="W16" s="510"/>
      <c r="X16" s="510"/>
      <c r="Y16" s="510"/>
      <c r="Z16" s="510"/>
      <c r="AA16" s="510"/>
      <c r="AB16" s="510"/>
      <c r="AC16" s="510"/>
      <c r="AD16" s="510"/>
      <c r="AE16" s="510"/>
      <c r="AF16" s="458" t="s">
        <v>131</v>
      </c>
      <c r="AG16" s="458"/>
      <c r="AH16" s="459"/>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row>
    <row r="17" spans="3:70" ht="20.100000000000001" customHeight="1" x14ac:dyDescent="0.2">
      <c r="C17" s="511" t="s">
        <v>120</v>
      </c>
      <c r="D17" s="360"/>
      <c r="E17" s="360"/>
      <c r="F17" s="360"/>
      <c r="G17" s="360"/>
      <c r="H17" s="360"/>
      <c r="I17" s="360"/>
      <c r="J17" s="360"/>
      <c r="K17" s="360"/>
      <c r="L17" s="360"/>
      <c r="M17" s="360"/>
      <c r="N17" s="360"/>
      <c r="O17" s="360"/>
      <c r="P17" s="345"/>
      <c r="Q17" s="345"/>
      <c r="R17" s="460"/>
      <c r="S17" s="511" t="s">
        <v>126</v>
      </c>
      <c r="T17" s="360"/>
      <c r="U17" s="360"/>
      <c r="V17" s="360"/>
      <c r="W17" s="360"/>
      <c r="X17" s="360"/>
      <c r="Y17" s="360"/>
      <c r="Z17" s="360"/>
      <c r="AA17" s="360"/>
      <c r="AB17" s="360"/>
      <c r="AC17" s="360"/>
      <c r="AD17" s="360"/>
      <c r="AE17" s="360"/>
      <c r="AF17" s="345"/>
      <c r="AG17" s="345"/>
      <c r="AH17" s="460"/>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358"/>
      <c r="BQ17" s="358"/>
      <c r="BR17" s="358"/>
    </row>
    <row r="18" spans="3:70" ht="20.100000000000001" customHeight="1" thickBot="1" x14ac:dyDescent="0.25">
      <c r="C18" s="435" t="s">
        <v>90</v>
      </c>
      <c r="D18" s="436"/>
      <c r="E18" s="436"/>
      <c r="F18" s="436"/>
      <c r="G18" s="436"/>
      <c r="H18" s="436"/>
      <c r="I18" s="436"/>
      <c r="J18" s="436"/>
      <c r="K18" s="436"/>
      <c r="L18" s="436"/>
      <c r="M18" s="436"/>
      <c r="N18" s="436"/>
      <c r="O18" s="436"/>
      <c r="P18" s="436"/>
      <c r="Q18" s="436"/>
      <c r="R18" s="437"/>
      <c r="S18" s="435" t="s">
        <v>90</v>
      </c>
      <c r="T18" s="436"/>
      <c r="U18" s="436"/>
      <c r="V18" s="436"/>
      <c r="W18" s="436"/>
      <c r="X18" s="436"/>
      <c r="Y18" s="436"/>
      <c r="Z18" s="436"/>
      <c r="AA18" s="436"/>
      <c r="AB18" s="436"/>
      <c r="AC18" s="436"/>
      <c r="AD18" s="436"/>
      <c r="AE18" s="436"/>
      <c r="AF18" s="436"/>
      <c r="AG18" s="436"/>
      <c r="AH18" s="437"/>
      <c r="AM18" s="216"/>
      <c r="AN18" s="216"/>
      <c r="AO18" s="216"/>
      <c r="AP18" s="216"/>
      <c r="AQ18" s="216"/>
      <c r="AR18" s="216"/>
      <c r="AS18" s="216"/>
      <c r="AT18" s="216"/>
      <c r="AU18" s="216"/>
      <c r="AV18" s="216"/>
      <c r="AW18" s="216"/>
      <c r="AX18" s="216"/>
      <c r="AY18" s="216"/>
      <c r="AZ18" s="216"/>
      <c r="BA18" s="216"/>
      <c r="BB18" s="216"/>
      <c r="BC18" s="359"/>
      <c r="BD18" s="359"/>
      <c r="BE18" s="359"/>
      <c r="BF18" s="359"/>
      <c r="BG18" s="359"/>
      <c r="BH18" s="359"/>
      <c r="BI18" s="359"/>
      <c r="BJ18" s="359"/>
      <c r="BK18" s="359"/>
      <c r="BL18" s="359"/>
      <c r="BM18" s="359"/>
      <c r="BN18" s="359"/>
      <c r="BO18" s="359"/>
      <c r="BP18" s="359"/>
      <c r="BQ18" s="359"/>
      <c r="BR18" s="359"/>
    </row>
    <row r="19" spans="3:70" ht="20.100000000000001" customHeight="1" x14ac:dyDescent="0.2">
      <c r="C19" s="544" t="s">
        <v>34</v>
      </c>
      <c r="D19" s="545"/>
      <c r="E19" s="545"/>
      <c r="F19" s="545"/>
      <c r="G19" s="545"/>
      <c r="H19" s="545"/>
      <c r="I19" s="545"/>
      <c r="J19" s="545"/>
      <c r="K19" s="545"/>
      <c r="L19" s="545"/>
      <c r="M19" s="545"/>
      <c r="N19" s="545"/>
      <c r="O19" s="545"/>
      <c r="P19" s="545"/>
      <c r="Q19" s="545"/>
      <c r="R19" s="545"/>
      <c r="S19" s="545"/>
      <c r="T19" s="545"/>
      <c r="U19" s="545"/>
      <c r="V19" s="545"/>
      <c r="W19" s="545"/>
      <c r="X19" s="545"/>
      <c r="Y19" s="545"/>
      <c r="Z19" s="545"/>
      <c r="AA19" s="545"/>
      <c r="AB19" s="546"/>
      <c r="AC19" s="546"/>
      <c r="AD19" s="546"/>
      <c r="AE19" s="546"/>
      <c r="AF19" s="546"/>
      <c r="AG19" s="545"/>
      <c r="AH19" s="547"/>
      <c r="AM19" s="360"/>
      <c r="AN19" s="360"/>
      <c r="AO19" s="360"/>
      <c r="AP19" s="360"/>
      <c r="AQ19" s="360"/>
      <c r="AR19" s="360"/>
      <c r="AS19" s="360"/>
      <c r="AT19" s="360"/>
      <c r="AU19" s="360"/>
      <c r="AV19" s="360"/>
      <c r="AW19" s="360"/>
      <c r="AX19" s="360"/>
      <c r="AY19" s="360"/>
      <c r="AZ19" s="345"/>
      <c r="BA19" s="345"/>
      <c r="BB19" s="345"/>
      <c r="BC19" s="360"/>
      <c r="BD19" s="360"/>
      <c r="BE19" s="360"/>
      <c r="BF19" s="360"/>
      <c r="BG19" s="360"/>
      <c r="BH19" s="360"/>
      <c r="BI19" s="360"/>
      <c r="BJ19" s="360"/>
      <c r="BK19" s="360"/>
      <c r="BL19" s="360"/>
      <c r="BM19" s="360"/>
      <c r="BN19" s="360"/>
      <c r="BO19" s="360"/>
      <c r="BP19" s="345"/>
      <c r="BQ19" s="345"/>
      <c r="BR19" s="345"/>
    </row>
    <row r="20" spans="3:70" ht="20.100000000000001" customHeight="1" x14ac:dyDescent="0.2">
      <c r="C20" s="18"/>
      <c r="D20" s="19"/>
      <c r="E20" s="19"/>
      <c r="F20" s="19"/>
      <c r="G20" s="19"/>
      <c r="H20" s="20"/>
      <c r="I20" s="457" t="s">
        <v>32</v>
      </c>
      <c r="J20" s="457"/>
      <c r="K20" s="457"/>
      <c r="L20" s="457"/>
      <c r="M20" s="457" t="s">
        <v>128</v>
      </c>
      <c r="N20" s="457"/>
      <c r="O20" s="457"/>
      <c r="P20" s="457"/>
      <c r="Q20" s="566"/>
      <c r="R20" s="567"/>
      <c r="S20" s="567"/>
      <c r="T20" s="567"/>
      <c r="U20" s="567"/>
      <c r="V20" s="568"/>
      <c r="W20" s="452" t="s">
        <v>24</v>
      </c>
      <c r="X20" s="452"/>
      <c r="Y20" s="452"/>
      <c r="Z20" s="452"/>
      <c r="AA20" s="444" t="s">
        <v>129</v>
      </c>
      <c r="AB20" s="444"/>
      <c r="AC20" s="444"/>
      <c r="AD20" s="444"/>
      <c r="AE20" s="445" t="s">
        <v>26</v>
      </c>
      <c r="AF20" s="446"/>
      <c r="AG20" s="557" t="s">
        <v>133</v>
      </c>
      <c r="AH20" s="558"/>
      <c r="AM20" s="360"/>
      <c r="AN20" s="360"/>
      <c r="AO20" s="360"/>
      <c r="AP20" s="360"/>
      <c r="AQ20" s="360"/>
      <c r="AR20" s="360"/>
      <c r="AS20" s="360"/>
      <c r="AT20" s="360"/>
      <c r="AU20" s="360"/>
      <c r="AV20" s="360"/>
      <c r="AW20" s="360"/>
      <c r="AX20" s="360"/>
      <c r="AY20" s="360"/>
      <c r="AZ20" s="345"/>
      <c r="BA20" s="345"/>
      <c r="BB20" s="345"/>
      <c r="BC20" s="360"/>
      <c r="BD20" s="360"/>
      <c r="BE20" s="360"/>
      <c r="BF20" s="360"/>
      <c r="BG20" s="360"/>
      <c r="BH20" s="360"/>
      <c r="BI20" s="360"/>
      <c r="BJ20" s="360"/>
      <c r="BK20" s="360"/>
      <c r="BL20" s="360"/>
      <c r="BM20" s="360"/>
      <c r="BN20" s="360"/>
      <c r="BO20" s="360"/>
      <c r="BP20" s="345"/>
      <c r="BQ20" s="345"/>
      <c r="BR20" s="345"/>
    </row>
    <row r="21" spans="3:70" s="12" customFormat="1" ht="30" customHeight="1" x14ac:dyDescent="0.2">
      <c r="C21" s="499" t="s">
        <v>31</v>
      </c>
      <c r="D21" s="500"/>
      <c r="E21" s="500"/>
      <c r="F21" s="500"/>
      <c r="G21" s="500"/>
      <c r="H21" s="501"/>
      <c r="I21" s="493" t="s">
        <v>160</v>
      </c>
      <c r="J21" s="494"/>
      <c r="K21" s="494"/>
      <c r="L21" s="494"/>
      <c r="M21" s="493" t="s">
        <v>159</v>
      </c>
      <c r="N21" s="494"/>
      <c r="O21" s="494"/>
      <c r="P21" s="494"/>
      <c r="Q21" s="563" t="s">
        <v>37</v>
      </c>
      <c r="R21" s="564"/>
      <c r="S21" s="564"/>
      <c r="T21" s="564"/>
      <c r="U21" s="564"/>
      <c r="V21" s="565"/>
      <c r="W21" s="502" t="s">
        <v>137</v>
      </c>
      <c r="X21" s="503"/>
      <c r="Y21" s="503"/>
      <c r="Z21" s="503"/>
      <c r="AA21" s="502" t="s">
        <v>135</v>
      </c>
      <c r="AB21" s="503"/>
      <c r="AC21" s="503"/>
      <c r="AD21" s="503"/>
      <c r="AE21" s="445"/>
      <c r="AF21" s="446"/>
      <c r="AG21" s="559"/>
      <c r="AH21" s="560"/>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row>
    <row r="22" spans="3:70" s="12" customFormat="1" ht="30" customHeight="1" thickBot="1" x14ac:dyDescent="0.25">
      <c r="C22" s="21"/>
      <c r="D22" s="449" t="s">
        <v>33</v>
      </c>
      <c r="E22" s="450"/>
      <c r="F22" s="450"/>
      <c r="G22" s="450"/>
      <c r="H22" s="451"/>
      <c r="I22" s="496" t="s">
        <v>161</v>
      </c>
      <c r="J22" s="496"/>
      <c r="K22" s="496"/>
      <c r="L22" s="496"/>
      <c r="M22" s="495" t="s">
        <v>162</v>
      </c>
      <c r="N22" s="496"/>
      <c r="O22" s="496"/>
      <c r="P22" s="496"/>
      <c r="Q22" s="9"/>
      <c r="R22" s="449" t="s">
        <v>36</v>
      </c>
      <c r="S22" s="450"/>
      <c r="T22" s="450"/>
      <c r="U22" s="450"/>
      <c r="V22" s="451"/>
      <c r="W22" s="461" t="s">
        <v>136</v>
      </c>
      <c r="X22" s="462"/>
      <c r="Y22" s="462"/>
      <c r="Z22" s="462"/>
      <c r="AA22" s="461" t="s">
        <v>134</v>
      </c>
      <c r="AB22" s="462"/>
      <c r="AC22" s="462"/>
      <c r="AD22" s="462"/>
      <c r="AE22" s="447"/>
      <c r="AF22" s="448"/>
      <c r="AG22" s="561"/>
      <c r="AH22" s="562"/>
      <c r="AM22" s="347"/>
      <c r="AN22" s="347"/>
      <c r="AO22" s="34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c r="BQ22" s="347"/>
      <c r="BR22" s="347"/>
    </row>
    <row r="23" spans="3:70" ht="24.95" customHeight="1" thickBot="1" x14ac:dyDescent="0.25">
      <c r="C23" s="478" t="s">
        <v>23</v>
      </c>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80"/>
      <c r="AM23" s="34"/>
      <c r="AN23" s="34"/>
      <c r="AO23" s="34"/>
      <c r="AP23" s="34"/>
      <c r="AQ23" s="34"/>
      <c r="AR23" s="34"/>
      <c r="AS23" s="348"/>
      <c r="AT23" s="348"/>
      <c r="AU23" s="348"/>
      <c r="AV23" s="348"/>
      <c r="AW23" s="348"/>
      <c r="AX23" s="348"/>
      <c r="AY23" s="348"/>
      <c r="AZ23" s="348"/>
      <c r="BA23" s="349"/>
      <c r="BB23" s="349"/>
      <c r="BC23" s="349"/>
      <c r="BD23" s="349"/>
      <c r="BE23" s="349"/>
      <c r="BF23" s="349"/>
      <c r="BG23" s="350"/>
      <c r="BH23" s="350"/>
      <c r="BI23" s="350"/>
      <c r="BJ23" s="350"/>
      <c r="BK23" s="351"/>
      <c r="BL23" s="351"/>
      <c r="BM23" s="351"/>
      <c r="BN23" s="351"/>
      <c r="BO23" s="352"/>
      <c r="BP23" s="352"/>
      <c r="BQ23" s="317"/>
      <c r="BR23" s="317"/>
    </row>
    <row r="24" spans="3:70" ht="20.100000000000001" customHeight="1" x14ac:dyDescent="0.2">
      <c r="C24" s="203" t="s">
        <v>18</v>
      </c>
      <c r="D24" s="204"/>
      <c r="E24" s="204"/>
      <c r="F24" s="204"/>
      <c r="G24" s="204"/>
      <c r="H24" s="204"/>
      <c r="I24" s="204"/>
      <c r="J24" s="204"/>
      <c r="K24" s="204"/>
      <c r="L24" s="204"/>
      <c r="M24" s="204"/>
      <c r="N24" s="204"/>
      <c r="O24" s="204"/>
      <c r="P24" s="204"/>
      <c r="Q24" s="204"/>
      <c r="R24" s="204"/>
      <c r="S24" s="204"/>
      <c r="T24" s="204"/>
      <c r="U24" s="204"/>
      <c r="V24" s="204"/>
      <c r="W24" s="204"/>
      <c r="X24" s="205"/>
      <c r="Y24" s="463" t="s">
        <v>30</v>
      </c>
      <c r="Z24" s="464"/>
      <c r="AA24" s="464"/>
      <c r="AB24" s="464"/>
      <c r="AC24" s="464"/>
      <c r="AD24" s="464"/>
      <c r="AE24" s="464"/>
      <c r="AF24" s="464"/>
      <c r="AG24" s="464"/>
      <c r="AH24" s="465"/>
      <c r="AM24" s="344"/>
      <c r="AN24" s="344"/>
      <c r="AO24" s="344"/>
      <c r="AP24" s="344"/>
      <c r="AQ24" s="344"/>
      <c r="AR24" s="344"/>
      <c r="AS24" s="353"/>
      <c r="AT24" s="353"/>
      <c r="AU24" s="353"/>
      <c r="AV24" s="353"/>
      <c r="AW24" s="353"/>
      <c r="AX24" s="353"/>
      <c r="AY24" s="353"/>
      <c r="AZ24" s="353"/>
      <c r="BA24" s="354"/>
      <c r="BB24" s="354"/>
      <c r="BC24" s="354"/>
      <c r="BD24" s="354"/>
      <c r="BE24" s="354"/>
      <c r="BF24" s="354"/>
      <c r="BG24" s="355"/>
      <c r="BH24" s="355"/>
      <c r="BI24" s="355"/>
      <c r="BJ24" s="355"/>
      <c r="BK24" s="355"/>
      <c r="BL24" s="355"/>
      <c r="BM24" s="355"/>
      <c r="BN24" s="355"/>
      <c r="BO24" s="352"/>
      <c r="BP24" s="352"/>
      <c r="BQ24" s="317"/>
      <c r="BR24" s="317"/>
    </row>
    <row r="25" spans="3:70" ht="20.100000000000001" customHeight="1" x14ac:dyDescent="0.2">
      <c r="C25" s="481" t="s">
        <v>28</v>
      </c>
      <c r="D25" s="458"/>
      <c r="E25" s="482"/>
      <c r="F25" s="498" t="s">
        <v>4</v>
      </c>
      <c r="G25" s="458"/>
      <c r="H25" s="476"/>
      <c r="I25" s="477"/>
      <c r="J25" s="487" t="s">
        <v>140</v>
      </c>
      <c r="K25" s="488"/>
      <c r="L25" s="488"/>
      <c r="M25" s="489"/>
      <c r="N25" s="481" t="s">
        <v>29</v>
      </c>
      <c r="O25" s="458"/>
      <c r="P25" s="482"/>
      <c r="Q25" s="475" t="s">
        <v>4</v>
      </c>
      <c r="R25" s="476"/>
      <c r="S25" s="476"/>
      <c r="T25" s="477"/>
      <c r="U25" s="487" t="s">
        <v>128</v>
      </c>
      <c r="V25" s="488"/>
      <c r="W25" s="488"/>
      <c r="X25" s="489"/>
      <c r="Y25" s="384"/>
      <c r="Z25" s="283"/>
      <c r="AA25" s="283"/>
      <c r="AB25" s="283"/>
      <c r="AC25" s="283"/>
      <c r="AD25" s="283"/>
      <c r="AE25" s="283"/>
      <c r="AF25" s="283"/>
      <c r="AG25" s="283"/>
      <c r="AH25" s="466"/>
      <c r="AM25" s="12"/>
      <c r="AN25" s="356"/>
      <c r="AO25" s="356"/>
      <c r="AP25" s="356"/>
      <c r="AQ25" s="356"/>
      <c r="AR25" s="356"/>
      <c r="AS25" s="353"/>
      <c r="AT25" s="353"/>
      <c r="AU25" s="353"/>
      <c r="AV25" s="353"/>
      <c r="AW25" s="353"/>
      <c r="AX25" s="353"/>
      <c r="AY25" s="353"/>
      <c r="AZ25" s="353"/>
      <c r="BA25" s="12"/>
      <c r="BB25" s="356"/>
      <c r="BC25" s="356"/>
      <c r="BD25" s="356"/>
      <c r="BE25" s="356"/>
      <c r="BF25" s="356"/>
      <c r="BG25" s="355"/>
      <c r="BH25" s="355"/>
      <c r="BI25" s="355"/>
      <c r="BJ25" s="355"/>
      <c r="BK25" s="355"/>
      <c r="BL25" s="355"/>
      <c r="BM25" s="355"/>
      <c r="BN25" s="355"/>
      <c r="BO25" s="352"/>
      <c r="BP25" s="352"/>
      <c r="BQ25" s="317"/>
      <c r="BR25" s="317"/>
    </row>
    <row r="26" spans="3:70" ht="20.100000000000001" customHeight="1" x14ac:dyDescent="0.2">
      <c r="C26" s="483"/>
      <c r="D26" s="345"/>
      <c r="E26" s="345"/>
      <c r="F26" s="471" t="s">
        <v>78</v>
      </c>
      <c r="G26" s="472"/>
      <c r="H26" s="471" t="s">
        <v>142</v>
      </c>
      <c r="I26" s="472"/>
      <c r="J26" s="471" t="s">
        <v>78</v>
      </c>
      <c r="K26" s="472"/>
      <c r="L26" s="471" t="s">
        <v>142</v>
      </c>
      <c r="M26" s="472"/>
      <c r="N26" s="483"/>
      <c r="O26" s="345"/>
      <c r="P26" s="485"/>
      <c r="Q26" s="467" t="s">
        <v>61</v>
      </c>
      <c r="R26" s="468"/>
      <c r="S26" s="471" t="s">
        <v>142</v>
      </c>
      <c r="T26" s="472"/>
      <c r="U26" s="467" t="s">
        <v>61</v>
      </c>
      <c r="V26" s="468"/>
      <c r="W26" s="471" t="s">
        <v>142</v>
      </c>
      <c r="X26" s="472"/>
      <c r="Y26" s="454" t="s">
        <v>27</v>
      </c>
      <c r="Z26" s="455"/>
      <c r="AA26" s="455"/>
      <c r="AB26" s="497"/>
      <c r="AC26" s="548" t="s">
        <v>3</v>
      </c>
      <c r="AD26" s="455"/>
      <c r="AE26" s="497"/>
      <c r="AF26" s="549" t="s">
        <v>141</v>
      </c>
      <c r="AG26" s="550"/>
      <c r="AH26" s="551"/>
      <c r="AM26" s="553"/>
      <c r="AN26" s="553"/>
      <c r="AO26" s="553"/>
      <c r="AP26" s="553"/>
      <c r="AQ26" s="553"/>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3"/>
      <c r="BO26" s="553"/>
      <c r="BP26" s="553"/>
      <c r="BQ26" s="553"/>
      <c r="BR26" s="553"/>
    </row>
    <row r="27" spans="3:70" ht="26.25" customHeight="1" x14ac:dyDescent="0.2">
      <c r="C27" s="484"/>
      <c r="D27" s="470"/>
      <c r="E27" s="470"/>
      <c r="F27" s="473"/>
      <c r="G27" s="474"/>
      <c r="H27" s="473"/>
      <c r="I27" s="474"/>
      <c r="J27" s="473"/>
      <c r="K27" s="474"/>
      <c r="L27" s="473"/>
      <c r="M27" s="474"/>
      <c r="N27" s="484"/>
      <c r="O27" s="470"/>
      <c r="P27" s="486"/>
      <c r="Q27" s="469"/>
      <c r="R27" s="470"/>
      <c r="S27" s="473"/>
      <c r="T27" s="474"/>
      <c r="U27" s="469"/>
      <c r="V27" s="470"/>
      <c r="W27" s="473"/>
      <c r="X27" s="474"/>
      <c r="Y27" s="490" t="s">
        <v>138</v>
      </c>
      <c r="Z27" s="491"/>
      <c r="AA27" s="491"/>
      <c r="AB27" s="492"/>
      <c r="AC27" s="413" t="s">
        <v>163</v>
      </c>
      <c r="AD27" s="414"/>
      <c r="AE27" s="415"/>
      <c r="AF27" s="413" t="s">
        <v>163</v>
      </c>
      <c r="AG27" s="414"/>
      <c r="AH27" s="453"/>
      <c r="AM27" s="230"/>
      <c r="AN27" s="230"/>
      <c r="AO27" s="230"/>
      <c r="AP27" s="230"/>
      <c r="AQ27" s="230"/>
      <c r="AR27" s="230"/>
      <c r="AS27" s="230"/>
      <c r="AT27" s="230"/>
      <c r="AU27" s="230"/>
      <c r="AV27" s="230"/>
      <c r="AW27" s="230"/>
      <c r="AX27" s="230"/>
      <c r="AY27" s="230"/>
      <c r="AZ27" s="230"/>
      <c r="BA27" s="230"/>
      <c r="BB27" s="230"/>
      <c r="BC27" s="230"/>
      <c r="BD27" s="230"/>
      <c r="BE27" s="230"/>
      <c r="BF27" s="230"/>
      <c r="BG27" s="230"/>
      <c r="BH27" s="230"/>
      <c r="BI27" s="216"/>
      <c r="BJ27" s="216"/>
      <c r="BK27" s="216"/>
      <c r="BL27" s="216"/>
      <c r="BM27" s="216"/>
      <c r="BN27" s="216"/>
      <c r="BO27" s="216"/>
      <c r="BP27" s="216"/>
      <c r="BQ27" s="216"/>
      <c r="BR27" s="216"/>
    </row>
    <row r="28" spans="3:70" ht="26.25" customHeight="1" x14ac:dyDescent="0.2">
      <c r="C28" s="381" t="s">
        <v>153</v>
      </c>
      <c r="D28" s="382"/>
      <c r="E28" s="383"/>
      <c r="F28" s="388">
        <v>2000</v>
      </c>
      <c r="G28" s="389"/>
      <c r="H28" s="390" t="s">
        <v>155</v>
      </c>
      <c r="I28" s="391"/>
      <c r="J28" s="388">
        <v>2500</v>
      </c>
      <c r="K28" s="389"/>
      <c r="L28" s="390" t="s">
        <v>157</v>
      </c>
      <c r="M28" s="391"/>
      <c r="N28" s="393"/>
      <c r="O28" s="394"/>
      <c r="P28" s="395"/>
      <c r="Q28" s="396"/>
      <c r="R28" s="397"/>
      <c r="S28" s="398"/>
      <c r="T28" s="397"/>
      <c r="U28" s="396"/>
      <c r="V28" s="397"/>
      <c r="W28" s="398"/>
      <c r="X28" s="397"/>
      <c r="Y28" s="424"/>
      <c r="Z28" s="425"/>
      <c r="AA28" s="425"/>
      <c r="AB28" s="426"/>
      <c r="AC28" s="413" t="s">
        <v>25</v>
      </c>
      <c r="AD28" s="414"/>
      <c r="AE28" s="415"/>
      <c r="AF28" s="413" t="s">
        <v>25</v>
      </c>
      <c r="AG28" s="414"/>
      <c r="AH28" s="453"/>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5"/>
      <c r="BI28" s="216"/>
      <c r="BJ28" s="216"/>
      <c r="BK28" s="216"/>
      <c r="BL28" s="216"/>
      <c r="BM28" s="216"/>
      <c r="BN28" s="216"/>
      <c r="BO28" s="216"/>
      <c r="BP28" s="216"/>
      <c r="BQ28" s="216"/>
      <c r="BR28" s="216"/>
    </row>
    <row r="29" spans="3:70" ht="26.25" customHeight="1" x14ac:dyDescent="0.2">
      <c r="C29" s="381" t="s">
        <v>154</v>
      </c>
      <c r="D29" s="382"/>
      <c r="E29" s="383"/>
      <c r="F29" s="392">
        <v>800</v>
      </c>
      <c r="G29" s="391"/>
      <c r="H29" s="392" t="s">
        <v>156</v>
      </c>
      <c r="I29" s="391"/>
      <c r="J29" s="388">
        <v>1000</v>
      </c>
      <c r="K29" s="389"/>
      <c r="L29" s="392" t="s">
        <v>158</v>
      </c>
      <c r="M29" s="391"/>
      <c r="N29" s="393"/>
      <c r="O29" s="394"/>
      <c r="P29" s="395"/>
      <c r="Q29" s="398"/>
      <c r="R29" s="397"/>
      <c r="S29" s="398"/>
      <c r="T29" s="397"/>
      <c r="U29" s="398"/>
      <c r="V29" s="397"/>
      <c r="W29" s="398"/>
      <c r="X29" s="397"/>
      <c r="Y29" s="427"/>
      <c r="Z29" s="428"/>
      <c r="AA29" s="428"/>
      <c r="AB29" s="397"/>
      <c r="AC29" s="413" t="s">
        <v>25</v>
      </c>
      <c r="AD29" s="414"/>
      <c r="AE29" s="415"/>
      <c r="AF29" s="413" t="s">
        <v>25</v>
      </c>
      <c r="AG29" s="414"/>
      <c r="AH29" s="453"/>
      <c r="AM29" s="345"/>
      <c r="AN29" s="345"/>
      <c r="AO29" s="345"/>
      <c r="AP29" s="345"/>
      <c r="AQ29" s="345"/>
      <c r="AR29" s="345"/>
      <c r="AS29" s="345"/>
      <c r="AT29" s="345"/>
      <c r="AU29" s="345"/>
      <c r="AV29" s="345"/>
      <c r="AW29" s="345"/>
      <c r="AX29" s="345"/>
      <c r="AY29" s="345"/>
      <c r="AZ29" s="345"/>
      <c r="BA29" s="345"/>
      <c r="BB29" s="345"/>
      <c r="BC29" s="345"/>
      <c r="BD29" s="345"/>
      <c r="BE29" s="345"/>
      <c r="BF29" s="345"/>
      <c r="BG29" s="345"/>
      <c r="BH29" s="345"/>
      <c r="BI29" s="216"/>
      <c r="BJ29" s="216"/>
      <c r="BK29" s="216"/>
      <c r="BL29" s="216"/>
      <c r="BM29" s="216"/>
      <c r="BN29" s="216"/>
      <c r="BO29" s="216"/>
      <c r="BP29" s="344"/>
      <c r="BQ29" s="344"/>
      <c r="BR29" s="344"/>
    </row>
    <row r="30" spans="3:70" s="54" customFormat="1" ht="26.25" customHeight="1" x14ac:dyDescent="0.2">
      <c r="C30" s="381"/>
      <c r="D30" s="382"/>
      <c r="E30" s="383"/>
      <c r="F30" s="388"/>
      <c r="G30" s="389"/>
      <c r="H30" s="392"/>
      <c r="I30" s="391"/>
      <c r="J30" s="390"/>
      <c r="K30" s="391"/>
      <c r="L30" s="392"/>
      <c r="M30" s="391"/>
      <c r="N30" s="393"/>
      <c r="O30" s="394"/>
      <c r="P30" s="395"/>
      <c r="Q30" s="398"/>
      <c r="R30" s="397"/>
      <c r="S30" s="398"/>
      <c r="T30" s="397"/>
      <c r="U30" s="398"/>
      <c r="V30" s="397"/>
      <c r="W30" s="398"/>
      <c r="X30" s="397"/>
      <c r="Y30" s="427"/>
      <c r="Z30" s="428"/>
      <c r="AA30" s="428"/>
      <c r="AB30" s="397"/>
      <c r="AC30" s="413" t="s">
        <v>25</v>
      </c>
      <c r="AD30" s="414"/>
      <c r="AE30" s="415"/>
      <c r="AF30" s="413" t="s">
        <v>25</v>
      </c>
      <c r="AG30" s="414"/>
      <c r="AH30" s="453"/>
      <c r="AM30" s="345"/>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216"/>
      <c r="BJ30" s="216"/>
      <c r="BK30" s="216"/>
      <c r="BL30" s="216"/>
      <c r="BM30" s="216"/>
      <c r="BN30" s="216"/>
      <c r="BO30" s="216"/>
      <c r="BP30" s="344"/>
      <c r="BQ30" s="344"/>
      <c r="BR30" s="344"/>
    </row>
    <row r="31" spans="3:70" ht="25.9" customHeight="1" thickBot="1" x14ac:dyDescent="0.25">
      <c r="C31" s="399"/>
      <c r="D31" s="400"/>
      <c r="E31" s="401"/>
      <c r="F31" s="406"/>
      <c r="G31" s="299"/>
      <c r="H31" s="298"/>
      <c r="I31" s="299"/>
      <c r="J31" s="298"/>
      <c r="K31" s="299"/>
      <c r="L31" s="298"/>
      <c r="M31" s="299"/>
      <c r="N31" s="416"/>
      <c r="O31" s="417"/>
      <c r="P31" s="418"/>
      <c r="Q31" s="419"/>
      <c r="R31" s="420"/>
      <c r="S31" s="419"/>
      <c r="T31" s="420"/>
      <c r="U31" s="419"/>
      <c r="V31" s="420"/>
      <c r="W31" s="419"/>
      <c r="X31" s="420"/>
      <c r="Y31" s="416"/>
      <c r="Z31" s="417"/>
      <c r="AA31" s="417"/>
      <c r="AB31" s="420"/>
      <c r="AC31" s="421" t="s">
        <v>25</v>
      </c>
      <c r="AD31" s="422"/>
      <c r="AE31" s="423"/>
      <c r="AF31" s="421" t="s">
        <v>25</v>
      </c>
      <c r="AG31" s="422"/>
      <c r="AH31" s="508"/>
      <c r="AM31" s="345"/>
      <c r="AN31" s="345"/>
      <c r="AO31" s="345"/>
      <c r="AP31" s="345"/>
      <c r="AQ31" s="345"/>
      <c r="AR31" s="345"/>
      <c r="AS31" s="345"/>
      <c r="AT31" s="345"/>
      <c r="AU31" s="345"/>
      <c r="AV31" s="345"/>
      <c r="AW31" s="345"/>
      <c r="AX31" s="345"/>
      <c r="AY31" s="345"/>
      <c r="AZ31" s="345"/>
      <c r="BA31" s="345"/>
      <c r="BB31" s="345"/>
      <c r="BC31" s="345"/>
      <c r="BD31" s="345"/>
      <c r="BE31" s="345"/>
      <c r="BF31" s="345"/>
      <c r="BG31" s="345"/>
      <c r="BH31" s="345"/>
      <c r="BI31" s="8"/>
      <c r="BJ31" s="8"/>
      <c r="BK31" s="8"/>
      <c r="BL31" s="8"/>
      <c r="BM31" s="317"/>
      <c r="BN31" s="317"/>
      <c r="BO31" s="317"/>
      <c r="BP31" s="317"/>
      <c r="BQ31" s="317"/>
      <c r="BR31" s="317"/>
    </row>
    <row r="32" spans="3:70" s="12" customFormat="1" ht="6" customHeight="1" x14ac:dyDescent="0.2">
      <c r="C32" s="8"/>
      <c r="D32" s="8"/>
      <c r="E32" s="8"/>
      <c r="F32" s="8"/>
      <c r="G32" s="8"/>
      <c r="H32" s="8"/>
      <c r="I32" s="8"/>
      <c r="J32" s="8"/>
      <c r="K32" s="8"/>
      <c r="L32" s="8"/>
      <c r="M32" s="8"/>
      <c r="N32" s="8"/>
      <c r="O32" s="8"/>
      <c r="P32" s="8"/>
      <c r="Q32" s="8"/>
      <c r="R32" s="8"/>
      <c r="S32" s="8"/>
      <c r="T32" s="8"/>
      <c r="U32" s="8"/>
      <c r="V32" s="8"/>
      <c r="W32" s="8"/>
      <c r="X32" s="8"/>
      <c r="Y32" s="8"/>
      <c r="Z32" s="8"/>
      <c r="AA32" s="8"/>
      <c r="AB32" s="8"/>
      <c r="AC32" s="56"/>
      <c r="AD32" s="56"/>
      <c r="AE32" s="56"/>
      <c r="AF32" s="56"/>
      <c r="AG32" s="56"/>
      <c r="AH32" s="5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317"/>
      <c r="BN32" s="317"/>
      <c r="BO32" s="317"/>
      <c r="BP32" s="317"/>
      <c r="BQ32" s="317"/>
      <c r="BR32" s="317"/>
    </row>
    <row r="33" spans="2:70" s="12" customFormat="1" ht="6" customHeight="1" thickBot="1" x14ac:dyDescent="0.25">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31"/>
      <c r="AD33" s="31"/>
      <c r="AE33" s="31"/>
      <c r="AF33" s="31"/>
      <c r="AG33" s="31"/>
      <c r="AH33" s="31"/>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317"/>
      <c r="BN33" s="317"/>
      <c r="BO33" s="317"/>
      <c r="BP33" s="317"/>
      <c r="BQ33" s="317"/>
      <c r="BR33" s="317"/>
    </row>
    <row r="34" spans="2:70" ht="20.100000000000001" customHeight="1" thickBot="1" x14ac:dyDescent="0.25">
      <c r="C34" s="331" t="s">
        <v>22</v>
      </c>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3"/>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317"/>
      <c r="BN34" s="317"/>
      <c r="BO34" s="317"/>
      <c r="BP34" s="317"/>
      <c r="BQ34" s="317"/>
      <c r="BR34" s="317"/>
    </row>
    <row r="35" spans="2:70" ht="20.100000000000001" customHeight="1" x14ac:dyDescent="0.2">
      <c r="C35" s="200" t="s">
        <v>14</v>
      </c>
      <c r="D35" s="201"/>
      <c r="E35" s="201"/>
      <c r="F35" s="201"/>
      <c r="G35" s="201"/>
      <c r="H35" s="201"/>
      <c r="I35" s="201"/>
      <c r="J35" s="201"/>
      <c r="K35" s="201"/>
      <c r="L35" s="201"/>
      <c r="M35" s="201"/>
      <c r="N35" s="201"/>
      <c r="O35" s="201"/>
      <c r="P35" s="201"/>
      <c r="Q35" s="201"/>
      <c r="R35" s="202"/>
      <c r="S35" s="200" t="s">
        <v>19</v>
      </c>
      <c r="T35" s="201"/>
      <c r="U35" s="201"/>
      <c r="V35" s="201"/>
      <c r="W35" s="201"/>
      <c r="X35" s="201"/>
      <c r="Y35" s="201"/>
      <c r="Z35" s="201"/>
      <c r="AA35" s="201"/>
      <c r="AB35" s="201"/>
      <c r="AC35" s="201"/>
      <c r="AD35" s="201"/>
      <c r="AE35" s="201"/>
      <c r="AF35" s="201"/>
      <c r="AG35" s="201"/>
      <c r="AH35" s="202"/>
    </row>
    <row r="36" spans="2:70" ht="20.100000000000001" customHeight="1" x14ac:dyDescent="0.2">
      <c r="C36" s="239" t="s">
        <v>15</v>
      </c>
      <c r="D36" s="213"/>
      <c r="E36" s="320"/>
      <c r="F36" s="212" t="s">
        <v>5</v>
      </c>
      <c r="G36" s="213"/>
      <c r="H36" s="213"/>
      <c r="I36" s="320"/>
      <c r="J36" s="402" t="s">
        <v>6</v>
      </c>
      <c r="K36" s="212" t="s">
        <v>79</v>
      </c>
      <c r="L36" s="213"/>
      <c r="M36" s="213"/>
      <c r="N36" s="320"/>
      <c r="O36" s="212" t="s">
        <v>165</v>
      </c>
      <c r="P36" s="213"/>
      <c r="Q36" s="213"/>
      <c r="R36" s="339"/>
      <c r="S36" s="239" t="s">
        <v>20</v>
      </c>
      <c r="T36" s="213"/>
      <c r="U36" s="213"/>
      <c r="V36" s="214"/>
      <c r="W36" s="264" t="s">
        <v>5</v>
      </c>
      <c r="X36" s="213"/>
      <c r="Y36" s="213"/>
      <c r="Z36" s="320"/>
      <c r="AA36" s="170" t="s">
        <v>16</v>
      </c>
      <c r="AB36" s="318"/>
      <c r="AC36" s="318"/>
      <c r="AD36" s="318"/>
      <c r="AE36" s="318"/>
      <c r="AF36" s="318"/>
      <c r="AG36" s="318"/>
      <c r="AH36" s="319"/>
    </row>
    <row r="37" spans="2:70" s="12" customFormat="1" ht="15.75" customHeight="1" x14ac:dyDescent="0.2">
      <c r="C37" s="240"/>
      <c r="D37" s="216"/>
      <c r="E37" s="338"/>
      <c r="F37" s="334" t="s">
        <v>7</v>
      </c>
      <c r="G37" s="334"/>
      <c r="H37" s="334" t="s">
        <v>8</v>
      </c>
      <c r="I37" s="334"/>
      <c r="J37" s="403"/>
      <c r="K37" s="215"/>
      <c r="L37" s="216"/>
      <c r="M37" s="216"/>
      <c r="N37" s="338"/>
      <c r="O37" s="215"/>
      <c r="P37" s="216"/>
      <c r="Q37" s="216"/>
      <c r="R37" s="340"/>
      <c r="S37" s="240"/>
      <c r="T37" s="216"/>
      <c r="U37" s="216"/>
      <c r="V37" s="216"/>
      <c r="W37" s="334" t="s">
        <v>7</v>
      </c>
      <c r="X37" s="334"/>
      <c r="Y37" s="334" t="s">
        <v>8</v>
      </c>
      <c r="Z37" s="334"/>
      <c r="AA37" s="170" t="s">
        <v>72</v>
      </c>
      <c r="AB37" s="318"/>
      <c r="AC37" s="318"/>
      <c r="AD37" s="318"/>
      <c r="AE37" s="170" t="s">
        <v>167</v>
      </c>
      <c r="AF37" s="318"/>
      <c r="AG37" s="318"/>
      <c r="AH37" s="319"/>
    </row>
    <row r="38" spans="2:70" ht="15" customHeight="1" x14ac:dyDescent="0.2">
      <c r="C38" s="384"/>
      <c r="D38" s="283"/>
      <c r="E38" s="405"/>
      <c r="F38" s="334"/>
      <c r="G38" s="334"/>
      <c r="H38" s="334"/>
      <c r="I38" s="334"/>
      <c r="J38" s="404"/>
      <c r="K38" s="218"/>
      <c r="L38" s="219"/>
      <c r="M38" s="219"/>
      <c r="N38" s="275"/>
      <c r="O38" s="218"/>
      <c r="P38" s="219"/>
      <c r="Q38" s="219"/>
      <c r="R38" s="341"/>
      <c r="S38" s="384"/>
      <c r="T38" s="283"/>
      <c r="U38" s="283"/>
      <c r="V38" s="283"/>
      <c r="W38" s="334"/>
      <c r="X38" s="334"/>
      <c r="Y38" s="334"/>
      <c r="Z38" s="334"/>
      <c r="AA38" s="440" t="s">
        <v>73</v>
      </c>
      <c r="AB38" s="438"/>
      <c r="AC38" s="438" t="s">
        <v>74</v>
      </c>
      <c r="AD38" s="439"/>
      <c r="AE38" s="440" t="s">
        <v>73</v>
      </c>
      <c r="AF38" s="438"/>
      <c r="AG38" s="438" t="s">
        <v>74</v>
      </c>
      <c r="AH38" s="441"/>
    </row>
    <row r="39" spans="2:70" ht="20.100000000000001" customHeight="1" x14ac:dyDescent="0.2">
      <c r="C39" s="239" t="s">
        <v>9</v>
      </c>
      <c r="D39" s="213"/>
      <c r="E39" s="214"/>
      <c r="F39" s="329" t="s">
        <v>85</v>
      </c>
      <c r="G39" s="330"/>
      <c r="H39" s="321" t="s">
        <v>143</v>
      </c>
      <c r="I39" s="322"/>
      <c r="J39" s="66" t="s">
        <v>86</v>
      </c>
      <c r="K39" s="335">
        <v>500</v>
      </c>
      <c r="L39" s="373"/>
      <c r="M39" s="373"/>
      <c r="N39" s="374"/>
      <c r="O39" s="335">
        <v>500</v>
      </c>
      <c r="P39" s="373"/>
      <c r="Q39" s="373"/>
      <c r="R39" s="375"/>
      <c r="S39" s="407" t="s">
        <v>166</v>
      </c>
      <c r="T39" s="408"/>
      <c r="U39" s="408"/>
      <c r="V39" s="409"/>
      <c r="W39" s="329" t="s">
        <v>85</v>
      </c>
      <c r="X39" s="330"/>
      <c r="Y39" s="321" t="s">
        <v>143</v>
      </c>
      <c r="Z39" s="322"/>
      <c r="AA39" s="429">
        <v>2</v>
      </c>
      <c r="AB39" s="430"/>
      <c r="AC39" s="327">
        <v>500</v>
      </c>
      <c r="AD39" s="328"/>
      <c r="AE39" s="323">
        <v>2</v>
      </c>
      <c r="AF39" s="324"/>
      <c r="AG39" s="325">
        <v>500</v>
      </c>
      <c r="AH39" s="326"/>
    </row>
    <row r="40" spans="2:70" s="35" customFormat="1" ht="20.100000000000001" customHeight="1" x14ac:dyDescent="0.2">
      <c r="C40" s="240"/>
      <c r="D40" s="216"/>
      <c r="E40" s="217"/>
      <c r="F40" s="368" t="s">
        <v>85</v>
      </c>
      <c r="G40" s="369"/>
      <c r="H40" s="370" t="s">
        <v>144</v>
      </c>
      <c r="I40" s="371"/>
      <c r="J40" s="66" t="s">
        <v>86</v>
      </c>
      <c r="K40" s="335">
        <v>1000</v>
      </c>
      <c r="L40" s="336"/>
      <c r="M40" s="336"/>
      <c r="N40" s="378"/>
      <c r="O40" s="335">
        <v>1000</v>
      </c>
      <c r="P40" s="336"/>
      <c r="Q40" s="336"/>
      <c r="R40" s="337"/>
      <c r="S40" s="410"/>
      <c r="T40" s="411"/>
      <c r="U40" s="411"/>
      <c r="V40" s="412"/>
      <c r="W40" s="235"/>
      <c r="X40" s="236"/>
      <c r="Y40" s="342"/>
      <c r="Z40" s="343"/>
      <c r="AA40" s="237"/>
      <c r="AB40" s="238"/>
      <c r="AC40" s="245"/>
      <c r="AD40" s="246"/>
      <c r="AE40" s="237"/>
      <c r="AF40" s="238"/>
      <c r="AG40" s="308"/>
      <c r="AH40" s="309"/>
    </row>
    <row r="41" spans="2:70" s="11" customFormat="1" ht="20.100000000000001" customHeight="1" x14ac:dyDescent="0.2">
      <c r="B41" s="12"/>
      <c r="C41" s="240"/>
      <c r="D41" s="216"/>
      <c r="E41" s="217"/>
      <c r="F41" s="329"/>
      <c r="G41" s="330"/>
      <c r="H41" s="366"/>
      <c r="I41" s="322"/>
      <c r="J41" s="66"/>
      <c r="K41" s="335"/>
      <c r="L41" s="373"/>
      <c r="M41" s="373"/>
      <c r="N41" s="374"/>
      <c r="O41" s="335"/>
      <c r="P41" s="373"/>
      <c r="Q41" s="373"/>
      <c r="R41" s="375"/>
      <c r="S41" s="313"/>
      <c r="T41" s="314"/>
      <c r="U41" s="314"/>
      <c r="V41" s="315"/>
      <c r="W41" s="235"/>
      <c r="X41" s="236"/>
      <c r="Y41" s="342"/>
      <c r="Z41" s="343"/>
      <c r="AA41" s="237"/>
      <c r="AB41" s="238"/>
      <c r="AC41" s="245"/>
      <c r="AD41" s="246"/>
      <c r="AE41" s="237"/>
      <c r="AF41" s="238"/>
      <c r="AG41" s="306"/>
      <c r="AH41" s="307"/>
    </row>
    <row r="42" spans="2:70" s="11" customFormat="1" ht="20.100000000000001" customHeight="1" x14ac:dyDescent="0.2">
      <c r="B42" s="12"/>
      <c r="C42" s="297" t="s">
        <v>10</v>
      </c>
      <c r="D42" s="280"/>
      <c r="E42" s="281"/>
      <c r="F42" s="329" t="s">
        <v>85</v>
      </c>
      <c r="G42" s="372"/>
      <c r="H42" s="366" t="s">
        <v>145</v>
      </c>
      <c r="I42" s="367"/>
      <c r="J42" s="66" t="s">
        <v>164</v>
      </c>
      <c r="K42" s="376">
        <v>1300</v>
      </c>
      <c r="L42" s="377"/>
      <c r="M42" s="377"/>
      <c r="N42" s="377"/>
      <c r="O42" s="336">
        <v>2000</v>
      </c>
      <c r="P42" s="373"/>
      <c r="Q42" s="373"/>
      <c r="R42" s="375"/>
      <c r="S42" s="313"/>
      <c r="T42" s="314"/>
      <c r="U42" s="314"/>
      <c r="V42" s="315"/>
      <c r="W42" s="235"/>
      <c r="X42" s="236"/>
      <c r="Y42" s="235"/>
      <c r="Z42" s="236"/>
      <c r="AA42" s="237"/>
      <c r="AB42" s="238"/>
      <c r="AC42" s="245"/>
      <c r="AD42" s="246"/>
      <c r="AE42" s="237"/>
      <c r="AF42" s="238"/>
      <c r="AG42" s="233"/>
      <c r="AH42" s="234"/>
    </row>
    <row r="43" spans="2:70" s="35" customFormat="1" ht="20.100000000000001" customHeight="1" x14ac:dyDescent="0.2">
      <c r="C43" s="240"/>
      <c r="D43" s="216"/>
      <c r="E43" s="217"/>
      <c r="F43" s="385"/>
      <c r="G43" s="386"/>
      <c r="H43" s="342"/>
      <c r="I43" s="387"/>
      <c r="J43" s="39"/>
      <c r="K43" s="300" t="s">
        <v>113</v>
      </c>
      <c r="L43" s="301"/>
      <c r="M43" s="301"/>
      <c r="N43" s="302"/>
      <c r="O43" s="303"/>
      <c r="P43" s="304"/>
      <c r="Q43" s="304"/>
      <c r="R43" s="305"/>
      <c r="S43" s="313"/>
      <c r="T43" s="314"/>
      <c r="U43" s="314"/>
      <c r="V43" s="315"/>
      <c r="W43" s="385"/>
      <c r="X43" s="386"/>
      <c r="Y43" s="342"/>
      <c r="Z43" s="387"/>
      <c r="AA43" s="237"/>
      <c r="AB43" s="238"/>
      <c r="AC43" s="245"/>
      <c r="AD43" s="246"/>
      <c r="AE43" s="237"/>
      <c r="AF43" s="238"/>
      <c r="AG43" s="308"/>
      <c r="AH43" s="309"/>
    </row>
    <row r="44" spans="2:70" s="11" customFormat="1" ht="20.100000000000001" customHeight="1" x14ac:dyDescent="0.2">
      <c r="B44" s="12"/>
      <c r="C44" s="239" t="s">
        <v>76</v>
      </c>
      <c r="D44" s="213"/>
      <c r="E44" s="213"/>
      <c r="F44" s="235"/>
      <c r="G44" s="236"/>
      <c r="H44" s="235"/>
      <c r="I44" s="236"/>
      <c r="J44" s="29"/>
      <c r="K44" s="241"/>
      <c r="L44" s="242"/>
      <c r="M44" s="242"/>
      <c r="N44" s="243"/>
      <c r="O44" s="241"/>
      <c r="P44" s="242"/>
      <c r="Q44" s="242"/>
      <c r="R44" s="244"/>
      <c r="S44" s="313"/>
      <c r="T44" s="379"/>
      <c r="U44" s="379"/>
      <c r="V44" s="380"/>
      <c r="W44" s="235"/>
      <c r="X44" s="236"/>
      <c r="Y44" s="235"/>
      <c r="Z44" s="236"/>
      <c r="AA44" s="237"/>
      <c r="AB44" s="238"/>
      <c r="AC44" s="245"/>
      <c r="AD44" s="246"/>
      <c r="AE44" s="237"/>
      <c r="AF44" s="238"/>
      <c r="AG44" s="233"/>
      <c r="AH44" s="234"/>
    </row>
    <row r="45" spans="2:70" s="11" customFormat="1" ht="20.100000000000001" customHeight="1" x14ac:dyDescent="0.2">
      <c r="B45" s="12"/>
      <c r="C45" s="240"/>
      <c r="D45" s="216"/>
      <c r="E45" s="216"/>
      <c r="F45" s="235"/>
      <c r="G45" s="236"/>
      <c r="H45" s="235"/>
      <c r="I45" s="236"/>
      <c r="J45" s="28"/>
      <c r="K45" s="241"/>
      <c r="L45" s="242"/>
      <c r="M45" s="242"/>
      <c r="N45" s="243"/>
      <c r="O45" s="241"/>
      <c r="P45" s="242"/>
      <c r="Q45" s="242"/>
      <c r="R45" s="244"/>
      <c r="S45" s="313"/>
      <c r="T45" s="379"/>
      <c r="U45" s="379"/>
      <c r="V45" s="380"/>
      <c r="W45" s="235"/>
      <c r="X45" s="236"/>
      <c r="Y45" s="235"/>
      <c r="Z45" s="236"/>
      <c r="AA45" s="237"/>
      <c r="AB45" s="238"/>
      <c r="AC45" s="245"/>
      <c r="AD45" s="246"/>
      <c r="AE45" s="237"/>
      <c r="AF45" s="238"/>
      <c r="AG45" s="233"/>
      <c r="AH45" s="234"/>
    </row>
    <row r="46" spans="2:70" ht="20.100000000000001" customHeight="1" thickBot="1" x14ac:dyDescent="0.25">
      <c r="C46" s="227" t="s">
        <v>75</v>
      </c>
      <c r="D46" s="228"/>
      <c r="E46" s="228"/>
      <c r="F46" s="228"/>
      <c r="G46" s="228"/>
      <c r="H46" s="228"/>
      <c r="I46" s="228"/>
      <c r="J46" s="229"/>
      <c r="K46" s="195">
        <f>SUM(K39:N45)</f>
        <v>2800</v>
      </c>
      <c r="L46" s="196"/>
      <c r="M46" s="196"/>
      <c r="N46" s="197"/>
      <c r="O46" s="195">
        <f>SUM(O39:R45)</f>
        <v>3500</v>
      </c>
      <c r="P46" s="198"/>
      <c r="Q46" s="198"/>
      <c r="R46" s="199"/>
      <c r="S46" s="262" t="s">
        <v>75</v>
      </c>
      <c r="T46" s="262"/>
      <c r="U46" s="262"/>
      <c r="V46" s="262"/>
      <c r="W46" s="262"/>
      <c r="X46" s="262"/>
      <c r="Y46" s="262"/>
      <c r="Z46" s="263"/>
      <c r="AA46" s="208">
        <f>SUM(AA39:AB45)</f>
        <v>2</v>
      </c>
      <c r="AB46" s="223"/>
      <c r="AC46" s="206">
        <f>SUM(AC39:AD45)</f>
        <v>500</v>
      </c>
      <c r="AD46" s="197"/>
      <c r="AE46" s="208">
        <f>SUM(AE39:AF45)</f>
        <v>2</v>
      </c>
      <c r="AF46" s="209"/>
      <c r="AG46" s="206">
        <f>SUM(AG39:AH45)</f>
        <v>500</v>
      </c>
      <c r="AH46" s="207"/>
    </row>
    <row r="47" spans="2:70" ht="20.100000000000001" customHeight="1" x14ac:dyDescent="0.2">
      <c r="C47" s="200" t="s">
        <v>35</v>
      </c>
      <c r="D47" s="201"/>
      <c r="E47" s="201"/>
      <c r="F47" s="201"/>
      <c r="G47" s="201"/>
      <c r="H47" s="201"/>
      <c r="I47" s="201"/>
      <c r="J47" s="201"/>
      <c r="K47" s="201"/>
      <c r="L47" s="201"/>
      <c r="M47" s="201"/>
      <c r="N47" s="201"/>
      <c r="O47" s="201"/>
      <c r="P47" s="201"/>
      <c r="Q47" s="201"/>
      <c r="R47" s="202"/>
      <c r="S47" s="203" t="s">
        <v>64</v>
      </c>
      <c r="T47" s="204"/>
      <c r="U47" s="204"/>
      <c r="V47" s="204"/>
      <c r="W47" s="204"/>
      <c r="X47" s="204"/>
      <c r="Y47" s="204"/>
      <c r="Z47" s="204"/>
      <c r="AA47" s="204"/>
      <c r="AB47" s="204"/>
      <c r="AC47" s="204"/>
      <c r="AD47" s="204"/>
      <c r="AE47" s="204"/>
      <c r="AF47" s="204"/>
      <c r="AG47" s="204"/>
      <c r="AH47" s="205"/>
    </row>
    <row r="48" spans="2:70" ht="37.15" customHeight="1" x14ac:dyDescent="0.2">
      <c r="C48" s="253" t="s">
        <v>195</v>
      </c>
      <c r="D48" s="254"/>
      <c r="E48" s="254"/>
      <c r="F48" s="254"/>
      <c r="G48" s="254"/>
      <c r="H48" s="254"/>
      <c r="I48" s="254"/>
      <c r="J48" s="254"/>
      <c r="K48" s="254"/>
      <c r="L48" s="254"/>
      <c r="M48" s="254"/>
      <c r="N48" s="254"/>
      <c r="O48" s="254"/>
      <c r="P48" s="254"/>
      <c r="Q48" s="254"/>
      <c r="R48" s="255"/>
      <c r="S48" s="253" t="s">
        <v>192</v>
      </c>
      <c r="T48" s="254"/>
      <c r="U48" s="254"/>
      <c r="V48" s="254"/>
      <c r="W48" s="254"/>
      <c r="X48" s="254"/>
      <c r="Y48" s="254"/>
      <c r="Z48" s="254"/>
      <c r="AA48" s="254"/>
      <c r="AB48" s="254"/>
      <c r="AC48" s="254"/>
      <c r="AD48" s="254"/>
      <c r="AE48" s="254"/>
      <c r="AF48" s="254"/>
      <c r="AG48" s="254"/>
      <c r="AH48" s="255"/>
    </row>
    <row r="49" spans="3:34" s="12" customFormat="1" ht="37.15" customHeight="1" x14ac:dyDescent="0.2">
      <c r="C49" s="253"/>
      <c r="D49" s="254"/>
      <c r="E49" s="254"/>
      <c r="F49" s="254"/>
      <c r="G49" s="254"/>
      <c r="H49" s="254"/>
      <c r="I49" s="254"/>
      <c r="J49" s="254"/>
      <c r="K49" s="254"/>
      <c r="L49" s="254"/>
      <c r="M49" s="254"/>
      <c r="N49" s="254"/>
      <c r="O49" s="254"/>
      <c r="P49" s="254"/>
      <c r="Q49" s="254"/>
      <c r="R49" s="255"/>
      <c r="S49" s="253"/>
      <c r="T49" s="254"/>
      <c r="U49" s="254"/>
      <c r="V49" s="254"/>
      <c r="W49" s="254"/>
      <c r="X49" s="254"/>
      <c r="Y49" s="254"/>
      <c r="Z49" s="254"/>
      <c r="AA49" s="254"/>
      <c r="AB49" s="254"/>
      <c r="AC49" s="254"/>
      <c r="AD49" s="254"/>
      <c r="AE49" s="254"/>
      <c r="AF49" s="254"/>
      <c r="AG49" s="254"/>
      <c r="AH49" s="255"/>
    </row>
    <row r="50" spans="3:34" ht="18.600000000000001" customHeight="1" x14ac:dyDescent="0.2">
      <c r="C50" s="253"/>
      <c r="D50" s="254"/>
      <c r="E50" s="254"/>
      <c r="F50" s="254"/>
      <c r="G50" s="254"/>
      <c r="H50" s="254"/>
      <c r="I50" s="254"/>
      <c r="J50" s="254"/>
      <c r="K50" s="254"/>
      <c r="L50" s="254"/>
      <c r="M50" s="254"/>
      <c r="N50" s="254"/>
      <c r="O50" s="254"/>
      <c r="P50" s="254"/>
      <c r="Q50" s="254"/>
      <c r="R50" s="255"/>
      <c r="S50" s="253"/>
      <c r="T50" s="254"/>
      <c r="U50" s="254"/>
      <c r="V50" s="254"/>
      <c r="W50" s="254"/>
      <c r="X50" s="254"/>
      <c r="Y50" s="254"/>
      <c r="Z50" s="254"/>
      <c r="AA50" s="254"/>
      <c r="AB50" s="254"/>
      <c r="AC50" s="254"/>
      <c r="AD50" s="254"/>
      <c r="AE50" s="254"/>
      <c r="AF50" s="254"/>
      <c r="AG50" s="254"/>
      <c r="AH50" s="255"/>
    </row>
    <row r="51" spans="3:34" ht="15" customHeight="1" thickBot="1" x14ac:dyDescent="0.25">
      <c r="C51" s="256"/>
      <c r="D51" s="257"/>
      <c r="E51" s="257"/>
      <c r="F51" s="257"/>
      <c r="G51" s="257"/>
      <c r="H51" s="257"/>
      <c r="I51" s="257"/>
      <c r="J51" s="257"/>
      <c r="K51" s="257"/>
      <c r="L51" s="257"/>
      <c r="M51" s="257"/>
      <c r="N51" s="257"/>
      <c r="O51" s="257"/>
      <c r="P51" s="257"/>
      <c r="Q51" s="257"/>
      <c r="R51" s="258"/>
      <c r="S51" s="256"/>
      <c r="T51" s="257"/>
      <c r="U51" s="257"/>
      <c r="V51" s="257"/>
      <c r="W51" s="257"/>
      <c r="X51" s="257"/>
      <c r="Y51" s="257"/>
      <c r="Z51" s="257"/>
      <c r="AA51" s="257"/>
      <c r="AB51" s="257"/>
      <c r="AC51" s="257"/>
      <c r="AD51" s="257"/>
      <c r="AE51" s="257"/>
      <c r="AF51" s="257"/>
      <c r="AG51" s="257"/>
      <c r="AH51" s="258"/>
    </row>
    <row r="52" spans="3:34" ht="20.100000000000001" customHeight="1" x14ac:dyDescent="0.2">
      <c r="C52" s="203" t="s">
        <v>65</v>
      </c>
      <c r="D52" s="204"/>
      <c r="E52" s="204"/>
      <c r="F52" s="204"/>
      <c r="G52" s="204"/>
      <c r="H52" s="204"/>
      <c r="I52" s="204"/>
      <c r="J52" s="204"/>
      <c r="K52" s="204"/>
      <c r="L52" s="204"/>
      <c r="M52" s="204"/>
      <c r="N52" s="204"/>
      <c r="O52" s="204"/>
      <c r="P52" s="204"/>
      <c r="Q52" s="204"/>
      <c r="R52" s="205"/>
      <c r="S52" s="203" t="s">
        <v>63</v>
      </c>
      <c r="T52" s="204"/>
      <c r="U52" s="204"/>
      <c r="V52" s="204"/>
      <c r="W52" s="204"/>
      <c r="X52" s="204"/>
      <c r="Y52" s="204"/>
      <c r="Z52" s="204"/>
      <c r="AA52" s="204"/>
      <c r="AB52" s="204"/>
      <c r="AC52" s="204"/>
      <c r="AD52" s="204"/>
      <c r="AE52" s="204"/>
      <c r="AF52" s="204"/>
      <c r="AG52" s="204"/>
      <c r="AH52" s="205"/>
    </row>
    <row r="53" spans="3:34" ht="40.9" customHeight="1" x14ac:dyDescent="0.2">
      <c r="C53" s="250" t="s">
        <v>193</v>
      </c>
      <c r="D53" s="289"/>
      <c r="E53" s="289"/>
      <c r="F53" s="289"/>
      <c r="G53" s="289"/>
      <c r="H53" s="289"/>
      <c r="I53" s="289"/>
      <c r="J53" s="289"/>
      <c r="K53" s="289"/>
      <c r="L53" s="289"/>
      <c r="M53" s="289"/>
      <c r="N53" s="289"/>
      <c r="O53" s="289"/>
      <c r="P53" s="289"/>
      <c r="Q53" s="289"/>
      <c r="R53" s="290"/>
      <c r="S53" s="250" t="s">
        <v>198</v>
      </c>
      <c r="T53" s="251"/>
      <c r="U53" s="251"/>
      <c r="V53" s="251"/>
      <c r="W53" s="251"/>
      <c r="X53" s="251"/>
      <c r="Y53" s="251"/>
      <c r="Z53" s="251"/>
      <c r="AA53" s="251"/>
      <c r="AB53" s="251"/>
      <c r="AC53" s="251"/>
      <c r="AD53" s="251"/>
      <c r="AE53" s="251"/>
      <c r="AF53" s="251"/>
      <c r="AG53" s="251"/>
      <c r="AH53" s="252"/>
    </row>
    <row r="54" spans="3:34" ht="40.9" customHeight="1" x14ac:dyDescent="0.2">
      <c r="C54" s="291"/>
      <c r="D54" s="292"/>
      <c r="E54" s="292"/>
      <c r="F54" s="292"/>
      <c r="G54" s="292"/>
      <c r="H54" s="292"/>
      <c r="I54" s="292"/>
      <c r="J54" s="292"/>
      <c r="K54" s="292"/>
      <c r="L54" s="292"/>
      <c r="M54" s="292"/>
      <c r="N54" s="292"/>
      <c r="O54" s="292"/>
      <c r="P54" s="292"/>
      <c r="Q54" s="292"/>
      <c r="R54" s="293"/>
      <c r="S54" s="253"/>
      <c r="T54" s="254"/>
      <c r="U54" s="254"/>
      <c r="V54" s="254"/>
      <c r="W54" s="254"/>
      <c r="X54" s="254"/>
      <c r="Y54" s="254"/>
      <c r="Z54" s="254"/>
      <c r="AA54" s="254"/>
      <c r="AB54" s="254"/>
      <c r="AC54" s="254"/>
      <c r="AD54" s="254"/>
      <c r="AE54" s="254"/>
      <c r="AF54" s="254"/>
      <c r="AG54" s="254"/>
      <c r="AH54" s="255"/>
    </row>
    <row r="55" spans="3:34" ht="15" customHeight="1" x14ac:dyDescent="0.2">
      <c r="C55" s="291"/>
      <c r="D55" s="292"/>
      <c r="E55" s="292"/>
      <c r="F55" s="292"/>
      <c r="G55" s="292"/>
      <c r="H55" s="292"/>
      <c r="I55" s="292"/>
      <c r="J55" s="292"/>
      <c r="K55" s="292"/>
      <c r="L55" s="292"/>
      <c r="M55" s="292"/>
      <c r="N55" s="292"/>
      <c r="O55" s="292"/>
      <c r="P55" s="292"/>
      <c r="Q55" s="292"/>
      <c r="R55" s="293"/>
      <c r="S55" s="253"/>
      <c r="T55" s="254"/>
      <c r="U55" s="254"/>
      <c r="V55" s="254"/>
      <c r="W55" s="254"/>
      <c r="X55" s="254"/>
      <c r="Y55" s="254"/>
      <c r="Z55" s="254"/>
      <c r="AA55" s="254"/>
      <c r="AB55" s="254"/>
      <c r="AC55" s="254"/>
      <c r="AD55" s="254"/>
      <c r="AE55" s="254"/>
      <c r="AF55" s="254"/>
      <c r="AG55" s="254"/>
      <c r="AH55" s="255"/>
    </row>
    <row r="56" spans="3:34" ht="8.4499999999999993" customHeight="1" thickBot="1" x14ac:dyDescent="0.25">
      <c r="C56" s="294"/>
      <c r="D56" s="295"/>
      <c r="E56" s="295"/>
      <c r="F56" s="295"/>
      <c r="G56" s="295"/>
      <c r="H56" s="295"/>
      <c r="I56" s="295"/>
      <c r="J56" s="295"/>
      <c r="K56" s="295"/>
      <c r="L56" s="295"/>
      <c r="M56" s="295"/>
      <c r="N56" s="295"/>
      <c r="O56" s="295"/>
      <c r="P56" s="295"/>
      <c r="Q56" s="295"/>
      <c r="R56" s="296"/>
      <c r="S56" s="256"/>
      <c r="T56" s="257"/>
      <c r="U56" s="257"/>
      <c r="V56" s="257"/>
      <c r="W56" s="257"/>
      <c r="X56" s="257"/>
      <c r="Y56" s="257"/>
      <c r="Z56" s="257"/>
      <c r="AA56" s="257"/>
      <c r="AB56" s="257"/>
      <c r="AC56" s="257"/>
      <c r="AD56" s="257"/>
      <c r="AE56" s="257"/>
      <c r="AF56" s="257"/>
      <c r="AG56" s="257"/>
      <c r="AH56" s="258"/>
    </row>
    <row r="57" spans="3:34" s="12" customFormat="1" ht="8.25" customHeight="1" x14ac:dyDescent="0.2">
      <c r="C57" s="2"/>
      <c r="D57" s="2"/>
      <c r="E57" s="2"/>
      <c r="F57" s="2"/>
      <c r="G57" s="2"/>
      <c r="H57" s="2"/>
      <c r="I57" s="2"/>
      <c r="J57" s="2"/>
      <c r="K57" s="2"/>
      <c r="L57" s="2"/>
      <c r="M57" s="2"/>
      <c r="N57" s="2"/>
      <c r="O57" s="2"/>
      <c r="P57" s="2"/>
      <c r="Q57" s="2"/>
      <c r="R57" s="2"/>
      <c r="S57" s="16"/>
      <c r="T57" s="16"/>
      <c r="U57" s="16"/>
      <c r="V57" s="16"/>
      <c r="W57" s="16"/>
      <c r="X57" s="16"/>
      <c r="Y57" s="16"/>
      <c r="Z57" s="16"/>
      <c r="AA57" s="16"/>
      <c r="AB57" s="16"/>
      <c r="AC57" s="16"/>
      <c r="AD57" s="16"/>
      <c r="AE57" s="16"/>
      <c r="AF57" s="16"/>
      <c r="AG57" s="16"/>
      <c r="AH57" s="16"/>
    </row>
    <row r="58" spans="3:34" s="12" customFormat="1" ht="14.45" customHeight="1" x14ac:dyDescent="0.2">
      <c r="C58" s="230" t="s">
        <v>38</v>
      </c>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row>
    <row r="59" spans="3:34" s="12" customFormat="1" ht="17.45" customHeight="1" x14ac:dyDescent="0.2">
      <c r="C59" s="259" t="s">
        <v>39</v>
      </c>
      <c r="D59" s="260"/>
      <c r="E59" s="260"/>
      <c r="F59" s="260"/>
      <c r="G59" s="260"/>
      <c r="H59" s="260"/>
      <c r="I59" s="260"/>
      <c r="J59" s="260"/>
      <c r="K59" s="260"/>
      <c r="L59" s="260"/>
      <c r="M59" s="260"/>
      <c r="N59" s="260"/>
      <c r="O59" s="260"/>
      <c r="P59" s="260"/>
      <c r="Q59" s="260"/>
      <c r="R59" s="260"/>
      <c r="S59" s="260"/>
      <c r="T59" s="261"/>
      <c r="U59" s="247" t="s">
        <v>46</v>
      </c>
      <c r="V59" s="248"/>
      <c r="W59" s="248"/>
      <c r="X59" s="248"/>
      <c r="Y59" s="248"/>
      <c r="Z59" s="248"/>
      <c r="AA59" s="248"/>
      <c r="AB59" s="248"/>
      <c r="AC59" s="248"/>
      <c r="AD59" s="248"/>
      <c r="AE59" s="248"/>
      <c r="AF59" s="248"/>
      <c r="AG59" s="248"/>
      <c r="AH59" s="249"/>
    </row>
    <row r="60" spans="3:34" s="12" customFormat="1" ht="17.45" customHeight="1" x14ac:dyDescent="0.2">
      <c r="C60" s="212" t="s">
        <v>40</v>
      </c>
      <c r="D60" s="213"/>
      <c r="E60" s="213"/>
      <c r="F60" s="214"/>
      <c r="G60" s="264" t="s">
        <v>41</v>
      </c>
      <c r="H60" s="264" t="s">
        <v>42</v>
      </c>
      <c r="I60" s="266" t="s">
        <v>43</v>
      </c>
      <c r="J60" s="267"/>
      <c r="K60" s="264" t="s">
        <v>3</v>
      </c>
      <c r="L60" s="213"/>
      <c r="M60" s="213"/>
      <c r="N60" s="213"/>
      <c r="O60" s="214"/>
      <c r="P60" s="272" t="s">
        <v>178</v>
      </c>
      <c r="Q60" s="273"/>
      <c r="R60" s="273"/>
      <c r="S60" s="273"/>
      <c r="T60" s="274"/>
      <c r="U60" s="218" t="s">
        <v>47</v>
      </c>
      <c r="V60" s="219"/>
      <c r="W60" s="219"/>
      <c r="X60" s="220"/>
      <c r="Y60" s="316" t="s">
        <v>48</v>
      </c>
      <c r="Z60" s="275"/>
      <c r="AA60" s="218" t="s">
        <v>49</v>
      </c>
      <c r="AB60" s="275"/>
      <c r="AC60" s="73">
        <v>0</v>
      </c>
      <c r="AD60" s="15" t="s">
        <v>50</v>
      </c>
      <c r="AE60" s="218" t="s">
        <v>51</v>
      </c>
      <c r="AF60" s="275"/>
      <c r="AG60" s="73">
        <v>0</v>
      </c>
      <c r="AH60" s="15" t="s">
        <v>50</v>
      </c>
    </row>
    <row r="61" spans="3:34" s="12" customFormat="1" ht="17.45" customHeight="1" x14ac:dyDescent="0.2">
      <c r="C61" s="215"/>
      <c r="D61" s="216"/>
      <c r="E61" s="216"/>
      <c r="F61" s="217"/>
      <c r="G61" s="265"/>
      <c r="H61" s="265"/>
      <c r="I61" s="268"/>
      <c r="J61" s="269"/>
      <c r="K61" s="288" t="s">
        <v>44</v>
      </c>
      <c r="L61" s="288"/>
      <c r="M61" s="276" t="s">
        <v>45</v>
      </c>
      <c r="N61" s="277" t="s">
        <v>80</v>
      </c>
      <c r="O61" s="278"/>
      <c r="P61" s="288" t="s">
        <v>44</v>
      </c>
      <c r="Q61" s="288"/>
      <c r="R61" s="276" t="s">
        <v>45</v>
      </c>
      <c r="S61" s="277" t="s">
        <v>80</v>
      </c>
      <c r="T61" s="278"/>
      <c r="U61" s="279" t="s">
        <v>52</v>
      </c>
      <c r="V61" s="280"/>
      <c r="W61" s="280"/>
      <c r="X61" s="281"/>
      <c r="Y61" s="285" t="s">
        <v>48</v>
      </c>
      <c r="Z61" s="286"/>
      <c r="AA61" s="287" t="s">
        <v>49</v>
      </c>
      <c r="AB61" s="286"/>
      <c r="AC61" s="74">
        <v>1</v>
      </c>
      <c r="AD61" s="14" t="s">
        <v>119</v>
      </c>
      <c r="AE61" s="287" t="s">
        <v>51</v>
      </c>
      <c r="AF61" s="286"/>
      <c r="AG61" s="74">
        <v>2</v>
      </c>
      <c r="AH61" s="14" t="s">
        <v>50</v>
      </c>
    </row>
    <row r="62" spans="3:34" s="12" customFormat="1" ht="17.45" customHeight="1" x14ac:dyDescent="0.2">
      <c r="C62" s="218"/>
      <c r="D62" s="219"/>
      <c r="E62" s="219"/>
      <c r="F62" s="220"/>
      <c r="G62" s="265"/>
      <c r="H62" s="265"/>
      <c r="I62" s="270"/>
      <c r="J62" s="271"/>
      <c r="K62" s="288"/>
      <c r="L62" s="288"/>
      <c r="M62" s="276"/>
      <c r="N62" s="278"/>
      <c r="O62" s="278"/>
      <c r="P62" s="288"/>
      <c r="Q62" s="288"/>
      <c r="R62" s="276"/>
      <c r="S62" s="278"/>
      <c r="T62" s="278"/>
      <c r="U62" s="282"/>
      <c r="V62" s="283"/>
      <c r="W62" s="283"/>
      <c r="X62" s="284"/>
      <c r="Y62" s="312" t="s">
        <v>53</v>
      </c>
      <c r="Z62" s="222"/>
      <c r="AA62" s="221" t="s">
        <v>49</v>
      </c>
      <c r="AB62" s="222"/>
      <c r="AC62" s="74">
        <v>60</v>
      </c>
      <c r="AD62" s="14" t="s">
        <v>50</v>
      </c>
      <c r="AE62" s="221" t="s">
        <v>51</v>
      </c>
      <c r="AF62" s="222"/>
      <c r="AG62" s="74">
        <v>120</v>
      </c>
      <c r="AH62" s="14" t="s">
        <v>50</v>
      </c>
    </row>
    <row r="63" spans="3:34" s="12" customFormat="1" ht="21.6" customHeight="1" x14ac:dyDescent="0.2">
      <c r="C63" s="165" t="s">
        <v>170</v>
      </c>
      <c r="D63" s="166"/>
      <c r="E63" s="166"/>
      <c r="F63" s="167"/>
      <c r="G63" s="67">
        <v>38</v>
      </c>
      <c r="H63" s="67" t="s">
        <v>114</v>
      </c>
      <c r="I63" s="168" t="s">
        <v>117</v>
      </c>
      <c r="J63" s="169"/>
      <c r="K63" s="190" t="s">
        <v>177</v>
      </c>
      <c r="L63" s="191"/>
      <c r="M63" s="68" t="s">
        <v>87</v>
      </c>
      <c r="N63" s="184">
        <v>2000</v>
      </c>
      <c r="O63" s="185"/>
      <c r="P63" s="190" t="s">
        <v>177</v>
      </c>
      <c r="Q63" s="191"/>
      <c r="R63" s="68" t="s">
        <v>87</v>
      </c>
      <c r="S63" s="310">
        <v>1900</v>
      </c>
      <c r="T63" s="311"/>
      <c r="U63" s="13"/>
      <c r="V63" s="4"/>
    </row>
    <row r="64" spans="3:34" s="12" customFormat="1" ht="21.6" customHeight="1" x14ac:dyDescent="0.2">
      <c r="C64" s="165" t="s">
        <v>171</v>
      </c>
      <c r="D64" s="166"/>
      <c r="E64" s="166"/>
      <c r="F64" s="167"/>
      <c r="G64" s="69">
        <v>35</v>
      </c>
      <c r="H64" s="69" t="s">
        <v>115</v>
      </c>
      <c r="I64" s="231" t="s">
        <v>175</v>
      </c>
      <c r="J64" s="232"/>
      <c r="K64" s="190" t="s">
        <v>177</v>
      </c>
      <c r="L64" s="191"/>
      <c r="M64" s="68" t="s">
        <v>87</v>
      </c>
      <c r="N64" s="184">
        <v>2000</v>
      </c>
      <c r="O64" s="185"/>
      <c r="P64" s="190" t="s">
        <v>177</v>
      </c>
      <c r="Q64" s="191"/>
      <c r="R64" s="68" t="s">
        <v>87</v>
      </c>
      <c r="S64" s="182">
        <v>1900</v>
      </c>
      <c r="T64" s="183"/>
      <c r="U64" s="8"/>
    </row>
    <row r="65" spans="3:69" s="12" customFormat="1" ht="21.6" customHeight="1" x14ac:dyDescent="0.2">
      <c r="C65" s="165" t="s">
        <v>172</v>
      </c>
      <c r="D65" s="166"/>
      <c r="E65" s="166"/>
      <c r="F65" s="167"/>
      <c r="G65" s="67">
        <v>62</v>
      </c>
      <c r="H65" s="67" t="s">
        <v>114</v>
      </c>
      <c r="I65" s="231" t="s">
        <v>118</v>
      </c>
      <c r="J65" s="232"/>
      <c r="K65" s="186" t="s">
        <v>116</v>
      </c>
      <c r="L65" s="187"/>
      <c r="M65" s="70"/>
      <c r="N65" s="184">
        <v>640</v>
      </c>
      <c r="O65" s="185"/>
      <c r="P65" s="186" t="s">
        <v>116</v>
      </c>
      <c r="Q65" s="187"/>
      <c r="R65" s="70"/>
      <c r="S65" s="182">
        <v>600</v>
      </c>
      <c r="T65" s="183"/>
      <c r="U65" s="8"/>
    </row>
    <row r="66" spans="3:69" s="12" customFormat="1" ht="21.6" customHeight="1" x14ac:dyDescent="0.2">
      <c r="C66" s="165" t="s">
        <v>173</v>
      </c>
      <c r="D66" s="166"/>
      <c r="E66" s="166"/>
      <c r="F66" s="167"/>
      <c r="G66" s="67">
        <v>60</v>
      </c>
      <c r="H66" s="67" t="s">
        <v>174</v>
      </c>
      <c r="I66" s="188" t="s">
        <v>176</v>
      </c>
      <c r="J66" s="189"/>
      <c r="K66" s="186" t="s">
        <v>116</v>
      </c>
      <c r="L66" s="187"/>
      <c r="M66" s="71"/>
      <c r="N66" s="184">
        <v>640</v>
      </c>
      <c r="O66" s="185"/>
      <c r="P66" s="186" t="s">
        <v>116</v>
      </c>
      <c r="Q66" s="187"/>
      <c r="R66" s="72"/>
      <c r="S66" s="182">
        <v>600</v>
      </c>
      <c r="T66" s="183"/>
      <c r="U66" s="8"/>
    </row>
    <row r="67" spans="3:69" s="12" customFormat="1" ht="4.9000000000000004" customHeight="1" x14ac:dyDescent="0.2">
      <c r="C67" s="8"/>
      <c r="D67" s="8"/>
      <c r="E67" s="8"/>
      <c r="F67" s="8"/>
      <c r="G67" s="8"/>
      <c r="H67" s="8"/>
      <c r="I67" s="8"/>
      <c r="J67" s="8"/>
      <c r="K67" s="8"/>
      <c r="L67" s="8"/>
      <c r="M67" s="8"/>
      <c r="N67" s="8"/>
      <c r="O67" s="8"/>
      <c r="P67" s="8"/>
      <c r="Q67" s="8"/>
      <c r="R67" s="8"/>
      <c r="S67" s="8"/>
      <c r="T67" s="8"/>
      <c r="U67" s="8"/>
    </row>
    <row r="68" spans="3:69" s="12" customFormat="1" ht="4.9000000000000004" customHeight="1" x14ac:dyDescent="0.2">
      <c r="C68" s="8"/>
      <c r="D68" s="8"/>
      <c r="E68" s="8"/>
      <c r="F68" s="8"/>
      <c r="G68" s="8"/>
      <c r="H68" s="8"/>
      <c r="I68" s="8"/>
      <c r="J68" s="8"/>
      <c r="K68" s="8"/>
      <c r="L68" s="8"/>
      <c r="M68" s="8"/>
      <c r="N68" s="8"/>
      <c r="O68" s="8"/>
      <c r="P68" s="8"/>
      <c r="Q68" s="8"/>
      <c r="R68" s="8"/>
      <c r="S68" s="8"/>
      <c r="T68" s="8"/>
      <c r="U68" s="8"/>
    </row>
    <row r="69" spans="3:69" ht="20.100000000000001" customHeight="1" thickBot="1" x14ac:dyDescent="0.25">
      <c r="C69" s="6" t="s">
        <v>57</v>
      </c>
      <c r="D69" s="6"/>
      <c r="E69" s="6"/>
      <c r="F69" s="6"/>
      <c r="G69" s="6"/>
      <c r="H69" s="6"/>
      <c r="I69" s="6"/>
      <c r="J69" s="6"/>
      <c r="K69" s="6"/>
      <c r="L69" s="6"/>
      <c r="M69" s="6"/>
      <c r="N69" s="6"/>
      <c r="O69" s="6"/>
      <c r="P69" s="6"/>
      <c r="Q69" s="6"/>
      <c r="R69" s="6"/>
      <c r="S69" s="27"/>
      <c r="T69" s="27"/>
      <c r="U69" s="27"/>
      <c r="V69" s="16"/>
      <c r="W69" s="16"/>
      <c r="X69" s="16"/>
      <c r="Y69" s="16"/>
      <c r="Z69" s="16"/>
      <c r="AA69" s="16"/>
      <c r="AB69" s="16"/>
      <c r="AC69" s="16"/>
      <c r="AD69" s="16"/>
      <c r="AE69" s="16"/>
      <c r="AF69" s="16"/>
      <c r="AG69" s="16"/>
      <c r="AH69" s="16"/>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row>
    <row r="70" spans="3:69" s="12" customFormat="1" ht="24" customHeight="1" x14ac:dyDescent="0.2">
      <c r="C70" s="210" t="s">
        <v>56</v>
      </c>
      <c r="D70" s="163"/>
      <c r="E70" s="163"/>
      <c r="F70" s="163"/>
      <c r="G70" s="163"/>
      <c r="H70" s="163"/>
      <c r="I70" s="163"/>
      <c r="J70" s="163"/>
      <c r="K70" s="163"/>
      <c r="L70" s="163"/>
      <c r="M70" s="163"/>
      <c r="N70" s="163"/>
      <c r="O70" s="163"/>
      <c r="P70" s="211"/>
      <c r="Q70" s="162" t="s">
        <v>54</v>
      </c>
      <c r="R70" s="163"/>
      <c r="S70" s="163"/>
      <c r="T70" s="163"/>
      <c r="U70" s="164"/>
    </row>
    <row r="71" spans="3:69" s="12" customFormat="1" ht="24" customHeight="1" x14ac:dyDescent="0.2">
      <c r="C71" s="179" t="s">
        <v>199</v>
      </c>
      <c r="D71" s="180"/>
      <c r="E71" s="180"/>
      <c r="F71" s="180"/>
      <c r="G71" s="180"/>
      <c r="H71" s="180"/>
      <c r="I71" s="180"/>
      <c r="J71" s="180"/>
      <c r="K71" s="180"/>
      <c r="L71" s="180"/>
      <c r="M71" s="180"/>
      <c r="N71" s="180"/>
      <c r="O71" s="180"/>
      <c r="P71" s="181"/>
      <c r="Q71" s="176" t="s">
        <v>88</v>
      </c>
      <c r="R71" s="177"/>
      <c r="S71" s="177"/>
      <c r="T71" s="177"/>
      <c r="U71" s="178"/>
    </row>
    <row r="72" spans="3:69" s="12" customFormat="1" ht="24" customHeight="1" x14ac:dyDescent="0.2">
      <c r="C72" s="179" t="s">
        <v>168</v>
      </c>
      <c r="D72" s="180"/>
      <c r="E72" s="180"/>
      <c r="F72" s="180"/>
      <c r="G72" s="180"/>
      <c r="H72" s="180"/>
      <c r="I72" s="180"/>
      <c r="J72" s="180"/>
      <c r="K72" s="180"/>
      <c r="L72" s="180"/>
      <c r="M72" s="180"/>
      <c r="N72" s="180"/>
      <c r="O72" s="180"/>
      <c r="P72" s="181"/>
      <c r="Q72" s="176" t="s">
        <v>169</v>
      </c>
      <c r="R72" s="177"/>
      <c r="S72" s="177"/>
      <c r="T72" s="177"/>
      <c r="U72" s="178"/>
    </row>
    <row r="73" spans="3:69" s="12" customFormat="1" ht="24" customHeight="1" x14ac:dyDescent="0.2">
      <c r="C73" s="179"/>
      <c r="D73" s="180"/>
      <c r="E73" s="180"/>
      <c r="F73" s="180"/>
      <c r="G73" s="180"/>
      <c r="H73" s="180"/>
      <c r="I73" s="180"/>
      <c r="J73" s="180"/>
      <c r="K73" s="180"/>
      <c r="L73" s="180"/>
      <c r="M73" s="180"/>
      <c r="N73" s="180"/>
      <c r="O73" s="180"/>
      <c r="P73" s="181"/>
      <c r="Q73" s="176"/>
      <c r="R73" s="177"/>
      <c r="S73" s="177"/>
      <c r="T73" s="177"/>
      <c r="U73" s="178"/>
    </row>
    <row r="74" spans="3:69" s="12" customFormat="1" ht="24" customHeight="1" x14ac:dyDescent="0.2">
      <c r="C74" s="179"/>
      <c r="D74" s="180"/>
      <c r="E74" s="180"/>
      <c r="F74" s="180"/>
      <c r="G74" s="180"/>
      <c r="H74" s="180"/>
      <c r="I74" s="180"/>
      <c r="J74" s="180"/>
      <c r="K74" s="180"/>
      <c r="L74" s="180"/>
      <c r="M74" s="180"/>
      <c r="N74" s="180"/>
      <c r="O74" s="180"/>
      <c r="P74" s="181"/>
      <c r="Q74" s="176"/>
      <c r="R74" s="177"/>
      <c r="S74" s="177"/>
      <c r="T74" s="177"/>
      <c r="U74" s="178"/>
    </row>
    <row r="75" spans="3:69" s="12" customFormat="1" ht="24" customHeight="1" x14ac:dyDescent="0.2">
      <c r="C75" s="173"/>
      <c r="D75" s="174"/>
      <c r="E75" s="174"/>
      <c r="F75" s="174"/>
      <c r="G75" s="174"/>
      <c r="H75" s="174"/>
      <c r="I75" s="174"/>
      <c r="J75" s="174"/>
      <c r="K75" s="174"/>
      <c r="L75" s="174"/>
      <c r="M75" s="174"/>
      <c r="N75" s="174"/>
      <c r="O75" s="174"/>
      <c r="P75" s="175"/>
      <c r="Q75" s="170"/>
      <c r="R75" s="171"/>
      <c r="S75" s="171"/>
      <c r="T75" s="171"/>
      <c r="U75" s="172"/>
      <c r="AL75" s="6"/>
      <c r="AM75" s="6"/>
      <c r="AN75" s="6"/>
      <c r="AO75" s="6"/>
      <c r="AP75" s="6"/>
      <c r="AQ75" s="6"/>
      <c r="AR75" s="6"/>
      <c r="AS75" s="6"/>
      <c r="AT75" s="6"/>
      <c r="AU75" s="6"/>
      <c r="AV75" s="6"/>
      <c r="AW75" s="6"/>
      <c r="AX75" s="6"/>
      <c r="AY75" s="6"/>
      <c r="AZ75" s="6"/>
      <c r="BA75" s="6"/>
      <c r="BB75" s="27"/>
      <c r="BC75" s="27"/>
      <c r="BD75" s="27"/>
      <c r="BE75" s="32"/>
      <c r="BF75" s="32"/>
      <c r="BG75" s="32"/>
      <c r="BH75" s="32"/>
      <c r="BI75" s="32"/>
      <c r="BJ75" s="32"/>
      <c r="BK75" s="32"/>
      <c r="BL75" s="32"/>
      <c r="BM75" s="32"/>
      <c r="BN75" s="32"/>
      <c r="BO75" s="32"/>
      <c r="BP75" s="32"/>
      <c r="BQ75" s="32"/>
    </row>
    <row r="76" spans="3:69" s="12" customFormat="1" ht="24" customHeight="1" x14ac:dyDescent="0.2">
      <c r="C76" s="173"/>
      <c r="D76" s="174"/>
      <c r="E76" s="174"/>
      <c r="F76" s="174"/>
      <c r="G76" s="174"/>
      <c r="H76" s="174"/>
      <c r="I76" s="174"/>
      <c r="J76" s="174"/>
      <c r="K76" s="174"/>
      <c r="L76" s="174"/>
      <c r="M76" s="174"/>
      <c r="N76" s="174"/>
      <c r="O76" s="174"/>
      <c r="P76" s="175"/>
      <c r="Q76" s="170"/>
      <c r="R76" s="171"/>
      <c r="S76" s="171"/>
      <c r="T76" s="171"/>
      <c r="U76" s="172"/>
      <c r="AL76" s="33"/>
      <c r="AM76" s="33"/>
      <c r="AN76" s="33"/>
      <c r="AO76" s="33"/>
      <c r="AP76" s="33"/>
      <c r="AQ76" s="33"/>
      <c r="AR76" s="33"/>
      <c r="AS76" s="33"/>
      <c r="AT76" s="33"/>
      <c r="AU76" s="33"/>
      <c r="AV76" s="33"/>
      <c r="AW76" s="2"/>
      <c r="AX76" s="2"/>
      <c r="AY76" s="2"/>
      <c r="AZ76" s="33"/>
      <c r="BA76" s="33"/>
      <c r="BB76" s="33"/>
      <c r="BC76" s="33"/>
      <c r="BD76" s="33"/>
    </row>
    <row r="77" spans="3:69" s="12" customFormat="1" ht="24" customHeight="1" x14ac:dyDescent="0.2">
      <c r="C77" s="173"/>
      <c r="D77" s="174"/>
      <c r="E77" s="174"/>
      <c r="F77" s="174"/>
      <c r="G77" s="174"/>
      <c r="H77" s="174"/>
      <c r="I77" s="174"/>
      <c r="J77" s="174"/>
      <c r="K77" s="174"/>
      <c r="L77" s="174"/>
      <c r="M77" s="174"/>
      <c r="N77" s="174"/>
      <c r="O77" s="174"/>
      <c r="P77" s="175"/>
      <c r="Q77" s="170"/>
      <c r="R77" s="171"/>
      <c r="S77" s="171"/>
      <c r="T77" s="171"/>
      <c r="U77" s="172"/>
      <c r="AL77" s="33"/>
      <c r="AM77" s="33"/>
      <c r="AN77" s="33"/>
      <c r="AO77" s="33"/>
      <c r="AP77" s="33"/>
      <c r="AQ77" s="33"/>
      <c r="AR77" s="33"/>
      <c r="AS77" s="33"/>
      <c r="AT77" s="33"/>
      <c r="AU77" s="33"/>
      <c r="AV77" s="33"/>
      <c r="AW77" s="2"/>
      <c r="AX77" s="2"/>
      <c r="AY77" s="2"/>
      <c r="AZ77" s="33"/>
      <c r="BA77" s="33"/>
      <c r="BB77" s="33"/>
      <c r="BC77" s="33"/>
      <c r="BD77" s="33"/>
    </row>
    <row r="78" spans="3:69" s="12" customFormat="1" ht="24" customHeight="1" x14ac:dyDescent="0.2">
      <c r="C78" s="173"/>
      <c r="D78" s="174"/>
      <c r="E78" s="174"/>
      <c r="F78" s="174"/>
      <c r="G78" s="174"/>
      <c r="H78" s="174"/>
      <c r="I78" s="174"/>
      <c r="J78" s="174"/>
      <c r="K78" s="174"/>
      <c r="L78" s="174"/>
      <c r="M78" s="174"/>
      <c r="N78" s="174"/>
      <c r="O78" s="174"/>
      <c r="P78" s="175"/>
      <c r="Q78" s="170"/>
      <c r="R78" s="171"/>
      <c r="S78" s="171"/>
      <c r="T78" s="171"/>
      <c r="U78" s="172"/>
      <c r="AL78" s="33"/>
      <c r="AM78" s="33"/>
      <c r="AN78" s="33"/>
      <c r="AO78" s="33"/>
      <c r="AP78" s="33"/>
      <c r="AQ78" s="33"/>
      <c r="AR78" s="33"/>
      <c r="AS78" s="33"/>
      <c r="AT78" s="33"/>
      <c r="AU78" s="33"/>
      <c r="AV78" s="33"/>
      <c r="AW78" s="2"/>
      <c r="AX78" s="2"/>
      <c r="AY78" s="2"/>
      <c r="AZ78" s="33"/>
      <c r="BA78" s="33"/>
      <c r="BB78" s="33"/>
      <c r="BC78" s="33"/>
      <c r="BD78" s="33"/>
    </row>
    <row r="79" spans="3:69" s="12" customFormat="1" ht="24" customHeight="1" x14ac:dyDescent="0.2">
      <c r="C79" s="173"/>
      <c r="D79" s="174"/>
      <c r="E79" s="174"/>
      <c r="F79" s="174"/>
      <c r="G79" s="174"/>
      <c r="H79" s="174"/>
      <c r="I79" s="174"/>
      <c r="J79" s="174"/>
      <c r="K79" s="174"/>
      <c r="L79" s="174"/>
      <c r="M79" s="174"/>
      <c r="N79" s="174"/>
      <c r="O79" s="174"/>
      <c r="P79" s="175"/>
      <c r="Q79" s="170"/>
      <c r="R79" s="171"/>
      <c r="S79" s="171"/>
      <c r="T79" s="171"/>
      <c r="U79" s="172"/>
      <c r="AL79" s="33"/>
      <c r="AM79" s="33"/>
      <c r="AN79" s="33"/>
      <c r="AO79" s="33"/>
      <c r="AP79" s="33"/>
      <c r="AQ79" s="33"/>
      <c r="AR79" s="33"/>
      <c r="AS79" s="33"/>
      <c r="AT79" s="33"/>
      <c r="AU79" s="33"/>
      <c r="AV79" s="33"/>
      <c r="AW79" s="2"/>
      <c r="AX79" s="2"/>
      <c r="AY79" s="2"/>
      <c r="AZ79" s="33"/>
      <c r="BA79" s="33"/>
      <c r="BB79" s="33"/>
      <c r="BC79" s="33"/>
      <c r="BD79" s="33"/>
    </row>
    <row r="80" spans="3:69" ht="24" customHeight="1" thickBot="1" x14ac:dyDescent="0.25">
      <c r="C80" s="224"/>
      <c r="D80" s="225"/>
      <c r="E80" s="225"/>
      <c r="F80" s="225"/>
      <c r="G80" s="225"/>
      <c r="H80" s="225"/>
      <c r="I80" s="225"/>
      <c r="J80" s="225"/>
      <c r="K80" s="225"/>
      <c r="L80" s="225"/>
      <c r="M80" s="225"/>
      <c r="N80" s="225"/>
      <c r="O80" s="225"/>
      <c r="P80" s="226"/>
      <c r="Q80" s="192"/>
      <c r="R80" s="193"/>
      <c r="S80" s="193"/>
      <c r="T80" s="193"/>
      <c r="U80" s="194"/>
      <c r="AL80" s="33"/>
      <c r="AM80" s="33"/>
      <c r="AN80" s="33"/>
      <c r="AO80" s="33"/>
      <c r="AP80" s="33"/>
      <c r="AQ80" s="33"/>
      <c r="AR80" s="33"/>
      <c r="AS80" s="33"/>
      <c r="AT80" s="33"/>
      <c r="AU80" s="33"/>
      <c r="AV80" s="33"/>
      <c r="AW80" s="2"/>
      <c r="AX80" s="2"/>
      <c r="AY80" s="2"/>
      <c r="AZ80" s="33"/>
      <c r="BA80" s="33"/>
      <c r="BB80" s="33"/>
      <c r="BC80" s="33"/>
      <c r="BD80" s="33"/>
      <c r="BE80" s="12"/>
      <c r="BF80" s="12"/>
      <c r="BG80" s="12"/>
      <c r="BH80" s="12"/>
      <c r="BI80" s="12"/>
      <c r="BJ80" s="12"/>
      <c r="BK80" s="12"/>
      <c r="BL80" s="12"/>
      <c r="BM80" s="12"/>
      <c r="BN80" s="12"/>
      <c r="BO80" s="12"/>
      <c r="BP80" s="12"/>
      <c r="BQ80" s="12"/>
    </row>
    <row r="81" spans="3:69" s="12" customFormat="1" ht="20.100000000000001" customHeight="1" x14ac:dyDescent="0.2">
      <c r="C81" s="2" t="s">
        <v>55</v>
      </c>
      <c r="D81" s="24"/>
      <c r="E81" s="24"/>
      <c r="F81" s="24"/>
      <c r="G81" s="24"/>
      <c r="H81" s="24"/>
      <c r="I81" s="24"/>
      <c r="J81" s="24"/>
      <c r="K81" s="25"/>
      <c r="L81" s="25"/>
      <c r="M81" s="25"/>
      <c r="N81" s="25"/>
      <c r="O81" s="25"/>
      <c r="P81" s="24"/>
      <c r="Q81" s="24"/>
      <c r="R81" s="24"/>
      <c r="S81" s="24"/>
      <c r="T81" s="2"/>
      <c r="U81" s="2"/>
      <c r="V81" s="2"/>
      <c r="W81" s="2"/>
      <c r="X81" s="2"/>
      <c r="Y81" s="22"/>
      <c r="AL81" s="33"/>
      <c r="AM81" s="33"/>
      <c r="AN81" s="33"/>
      <c r="AO81" s="33"/>
      <c r="AP81" s="33"/>
      <c r="AQ81" s="33"/>
      <c r="AR81" s="33"/>
      <c r="AS81" s="33"/>
      <c r="AT81" s="33"/>
      <c r="AU81" s="33"/>
      <c r="AV81" s="33"/>
      <c r="AW81" s="2"/>
      <c r="AX81" s="2"/>
      <c r="AY81" s="2"/>
      <c r="AZ81" s="33"/>
      <c r="BA81" s="33"/>
      <c r="BB81" s="33"/>
      <c r="BC81" s="33"/>
      <c r="BD81" s="33"/>
    </row>
    <row r="82" spans="3:69" s="12" customFormat="1" ht="20.100000000000001" customHeight="1" x14ac:dyDescent="0.2">
      <c r="C82" s="2" t="s">
        <v>58</v>
      </c>
      <c r="D82" s="26"/>
      <c r="E82" s="26"/>
      <c r="F82" s="26"/>
      <c r="G82" s="26"/>
      <c r="H82" s="26"/>
      <c r="I82" s="26"/>
      <c r="J82" s="24"/>
      <c r="K82" s="24"/>
      <c r="L82" s="24"/>
      <c r="M82" s="24"/>
      <c r="N82" s="24"/>
      <c r="O82" s="24"/>
      <c r="P82" s="24"/>
      <c r="Q82" s="24"/>
      <c r="R82" s="24"/>
      <c r="S82" s="25"/>
      <c r="T82" s="17"/>
      <c r="U82" s="17"/>
      <c r="V82" s="17"/>
      <c r="W82" s="17"/>
      <c r="X82" s="2"/>
      <c r="Y82" s="22"/>
      <c r="AL82" s="33"/>
      <c r="AM82" s="33"/>
      <c r="AN82" s="33"/>
      <c r="AO82" s="33"/>
      <c r="AP82" s="33"/>
      <c r="AQ82" s="33"/>
      <c r="AR82" s="33"/>
      <c r="AS82" s="33"/>
      <c r="AT82" s="33"/>
      <c r="AU82" s="33"/>
      <c r="AV82" s="33"/>
      <c r="AW82" s="2"/>
      <c r="AX82" s="2"/>
      <c r="AY82" s="2"/>
      <c r="AZ82" s="33"/>
      <c r="BA82" s="33"/>
      <c r="BB82" s="33"/>
      <c r="BC82" s="33"/>
      <c r="BD82" s="33"/>
    </row>
    <row r="83" spans="3:69" s="12" customFormat="1" ht="20.100000000000001" customHeight="1" x14ac:dyDescent="0.2">
      <c r="C83" s="2" t="s">
        <v>60</v>
      </c>
      <c r="D83" s="26"/>
      <c r="E83" s="26"/>
      <c r="F83" s="26"/>
      <c r="G83" s="26"/>
      <c r="H83" s="26"/>
      <c r="I83" s="26"/>
      <c r="J83" s="24"/>
      <c r="K83" s="24"/>
      <c r="L83" s="24"/>
      <c r="M83" s="24"/>
      <c r="N83" s="24"/>
      <c r="O83" s="24"/>
      <c r="P83" s="24"/>
      <c r="Q83" s="24"/>
      <c r="R83" s="24"/>
      <c r="S83" s="25"/>
      <c r="T83" s="17"/>
      <c r="U83" s="17"/>
      <c r="V83" s="17"/>
      <c r="W83" s="17"/>
      <c r="X83" s="3"/>
      <c r="Y83" s="3"/>
      <c r="Z83" s="3"/>
      <c r="AA83" s="16"/>
      <c r="AB83" s="3"/>
      <c r="AC83" s="3"/>
      <c r="AD83" s="3"/>
      <c r="AE83" s="3"/>
      <c r="AF83" s="3"/>
      <c r="AG83" s="3"/>
      <c r="AH83" s="3"/>
      <c r="AL83" s="33"/>
      <c r="AM83" s="33"/>
      <c r="AN83" s="33"/>
      <c r="AO83" s="33"/>
      <c r="AP83" s="33"/>
      <c r="AQ83" s="33"/>
      <c r="AR83" s="33"/>
      <c r="AS83" s="33"/>
      <c r="AT83" s="33"/>
      <c r="AU83" s="33"/>
      <c r="AV83" s="33"/>
      <c r="AW83" s="2"/>
      <c r="AX83" s="2"/>
      <c r="AY83" s="2"/>
      <c r="AZ83" s="33"/>
      <c r="BA83" s="33"/>
      <c r="BB83" s="33"/>
      <c r="BC83" s="33"/>
      <c r="BD83" s="33"/>
    </row>
    <row r="84" spans="3:69" s="12" customFormat="1" ht="19.5" customHeight="1" x14ac:dyDescent="0.2">
      <c r="C84" s="2" t="s">
        <v>59</v>
      </c>
      <c r="D84" s="26"/>
      <c r="E84" s="26"/>
      <c r="F84" s="26"/>
      <c r="G84" s="26"/>
      <c r="H84" s="26"/>
      <c r="I84" s="26"/>
      <c r="J84" s="24"/>
      <c r="K84" s="24"/>
      <c r="L84" s="24"/>
      <c r="M84" s="24"/>
      <c r="N84" s="24"/>
      <c r="O84" s="24"/>
      <c r="P84" s="24"/>
      <c r="Q84" s="24"/>
      <c r="R84" s="24"/>
      <c r="S84" s="25"/>
      <c r="T84" s="23"/>
      <c r="U84" s="23"/>
      <c r="V84" s="23"/>
      <c r="W84" s="23"/>
      <c r="AA84" s="23"/>
      <c r="AL84" s="33"/>
      <c r="AM84" s="33"/>
      <c r="AN84" s="33"/>
      <c r="AO84" s="33"/>
      <c r="AP84" s="33"/>
      <c r="AQ84" s="33"/>
      <c r="AR84" s="33"/>
      <c r="AS84" s="33"/>
      <c r="AT84" s="33"/>
      <c r="AU84" s="33"/>
      <c r="AV84" s="33"/>
      <c r="AW84" s="2"/>
      <c r="AX84" s="2"/>
      <c r="AY84" s="2"/>
      <c r="AZ84" s="33"/>
      <c r="BA84" s="33"/>
      <c r="BB84" s="33"/>
      <c r="BC84" s="33"/>
      <c r="BD84" s="33"/>
    </row>
    <row r="85" spans="3:69" s="12" customFormat="1" ht="20.100000000000001" customHeight="1" x14ac:dyDescent="0.2">
      <c r="C85" s="2"/>
      <c r="J85" s="2"/>
      <c r="K85" s="2"/>
      <c r="L85" s="2"/>
      <c r="M85" s="2"/>
      <c r="N85" s="2"/>
      <c r="O85" s="2"/>
      <c r="P85" s="2"/>
      <c r="Q85" s="2"/>
      <c r="R85" s="2"/>
      <c r="S85" s="17"/>
      <c r="T85" s="17"/>
      <c r="U85" s="17"/>
      <c r="V85" s="17"/>
      <c r="W85" s="17"/>
      <c r="X85" s="3"/>
      <c r="Y85" s="3"/>
      <c r="Z85" s="3"/>
      <c r="AA85" s="16"/>
      <c r="AB85" s="3"/>
      <c r="AC85" s="3"/>
      <c r="AD85" s="3"/>
      <c r="AE85" s="3"/>
      <c r="AF85" s="3"/>
      <c r="AG85" s="3"/>
      <c r="AH85" s="3"/>
      <c r="AL85" s="33"/>
      <c r="AM85" s="33"/>
      <c r="AN85" s="33"/>
      <c r="AO85" s="33"/>
      <c r="AP85" s="33"/>
      <c r="AQ85" s="33"/>
      <c r="AR85" s="33"/>
      <c r="AS85" s="33"/>
      <c r="AT85" s="33"/>
      <c r="AU85" s="33"/>
      <c r="AV85" s="33"/>
      <c r="AW85" s="2"/>
      <c r="AX85" s="2"/>
      <c r="AY85" s="2"/>
      <c r="AZ85" s="33"/>
      <c r="BA85" s="33"/>
      <c r="BB85" s="33"/>
      <c r="BC85" s="33"/>
      <c r="BD85" s="33"/>
    </row>
    <row r="86" spans="3:69" s="12" customFormat="1" ht="20.100000000000001" customHeight="1" x14ac:dyDescent="0.2">
      <c r="C86" s="2"/>
      <c r="J86" s="2"/>
      <c r="K86" s="2"/>
      <c r="L86" s="2"/>
      <c r="M86" s="2"/>
      <c r="N86" s="2"/>
      <c r="O86" s="2"/>
      <c r="P86" s="2"/>
      <c r="Q86" s="2"/>
      <c r="R86" s="2"/>
      <c r="S86" s="17"/>
      <c r="T86" s="17"/>
      <c r="U86" s="17"/>
      <c r="V86" s="17"/>
      <c r="W86" s="17"/>
      <c r="AA86" s="22"/>
      <c r="AL86" s="33"/>
      <c r="AM86" s="33"/>
      <c r="AN86" s="33"/>
      <c r="AO86" s="33"/>
      <c r="AP86" s="33"/>
      <c r="AQ86" s="33"/>
      <c r="AR86" s="33"/>
      <c r="AS86" s="33"/>
      <c r="AT86" s="33"/>
      <c r="AU86" s="33"/>
      <c r="AV86" s="33"/>
      <c r="AW86" s="2"/>
      <c r="AX86" s="2"/>
      <c r="AY86" s="2"/>
      <c r="AZ86" s="33"/>
      <c r="BA86" s="33"/>
      <c r="BB86" s="33"/>
      <c r="BC86" s="33"/>
      <c r="BD86" s="33"/>
    </row>
    <row r="87" spans="3:69" s="12" customFormat="1" ht="20.100000000000001" customHeight="1" x14ac:dyDescent="0.2">
      <c r="C87" s="2"/>
      <c r="J87" s="2"/>
      <c r="K87" s="2"/>
      <c r="L87" s="2"/>
      <c r="M87" s="2"/>
      <c r="N87" s="2"/>
      <c r="O87" s="2"/>
      <c r="P87" s="2"/>
      <c r="Q87" s="2"/>
      <c r="R87" s="2"/>
      <c r="S87" s="17"/>
      <c r="T87" s="17"/>
      <c r="U87" s="17"/>
      <c r="V87" s="17"/>
      <c r="W87" s="17"/>
      <c r="X87" s="2"/>
      <c r="Y87" s="2"/>
      <c r="AF87" s="22"/>
      <c r="AL87" s="2"/>
      <c r="AM87" s="2"/>
      <c r="AN87" s="2"/>
      <c r="AO87" s="2"/>
      <c r="AP87" s="2"/>
      <c r="AQ87" s="33"/>
      <c r="AR87" s="33"/>
      <c r="AS87" s="33"/>
      <c r="AT87" s="33"/>
      <c r="AU87" s="33"/>
      <c r="AV87" s="33"/>
      <c r="AW87" s="2"/>
      <c r="AX87" s="2"/>
      <c r="AY87" s="2"/>
      <c r="AZ87" s="2"/>
      <c r="BA87" s="2"/>
      <c r="BB87" s="2"/>
      <c r="BC87" s="2"/>
      <c r="BD87" s="2"/>
    </row>
    <row r="88" spans="3:69" s="12" customFormat="1" ht="20.100000000000001" customHeight="1" x14ac:dyDescent="0.2">
      <c r="C88" s="2"/>
      <c r="J88" s="2"/>
      <c r="K88" s="2"/>
      <c r="L88" s="2"/>
      <c r="M88" s="2"/>
      <c r="N88" s="2"/>
      <c r="O88" s="2"/>
      <c r="P88" s="2"/>
      <c r="Q88" s="2"/>
      <c r="R88" s="2"/>
      <c r="S88" s="17"/>
      <c r="T88" s="17"/>
      <c r="U88" s="17"/>
      <c r="V88" s="17"/>
      <c r="W88" s="17"/>
      <c r="X88" s="17"/>
      <c r="Y88" s="17"/>
      <c r="AF88" s="17"/>
      <c r="AG88" s="17"/>
      <c r="AH88" s="17"/>
      <c r="AL88" s="2"/>
      <c r="AM88" s="24"/>
      <c r="AN88" s="24"/>
      <c r="AO88" s="24"/>
      <c r="AP88" s="24"/>
      <c r="AQ88" s="24"/>
      <c r="AR88" s="24"/>
      <c r="AS88" s="24"/>
      <c r="AT88" s="25"/>
      <c r="AU88" s="25"/>
      <c r="AV88" s="25"/>
      <c r="AW88" s="25"/>
      <c r="AX88" s="25"/>
      <c r="AY88" s="24"/>
      <c r="AZ88" s="24"/>
      <c r="BA88" s="24"/>
      <c r="BB88" s="24"/>
      <c r="BC88" s="2"/>
      <c r="BD88" s="2"/>
      <c r="BE88" s="2"/>
      <c r="BF88" s="2"/>
      <c r="BG88" s="2"/>
      <c r="BH88" s="30"/>
    </row>
    <row r="89" spans="3:69" x14ac:dyDescent="0.2">
      <c r="AL89" s="2"/>
      <c r="AM89" s="26"/>
      <c r="AN89" s="26"/>
      <c r="AO89" s="26"/>
      <c r="AP89" s="26"/>
      <c r="AQ89" s="26"/>
      <c r="AR89" s="26"/>
      <c r="AS89" s="24"/>
      <c r="AT89" s="24"/>
      <c r="AU89" s="24"/>
      <c r="AV89" s="24"/>
      <c r="AW89" s="24"/>
      <c r="AX89" s="24"/>
      <c r="AY89" s="24"/>
      <c r="AZ89" s="24"/>
      <c r="BA89" s="24"/>
      <c r="BB89" s="25"/>
      <c r="BC89" s="33"/>
      <c r="BD89" s="33"/>
      <c r="BE89" s="30"/>
      <c r="BF89" s="30"/>
      <c r="BG89" s="2"/>
      <c r="BH89" s="30"/>
      <c r="BI89" s="12"/>
      <c r="BJ89" s="12"/>
      <c r="BK89" s="12"/>
      <c r="BL89" s="12"/>
      <c r="BM89" s="12"/>
      <c r="BN89" s="12"/>
      <c r="BO89" s="12"/>
      <c r="BP89" s="12"/>
      <c r="BQ89" s="12"/>
    </row>
    <row r="90" spans="3:69" x14ac:dyDescent="0.2">
      <c r="AL90" s="2"/>
      <c r="AM90" s="26"/>
      <c r="AN90" s="26"/>
      <c r="AO90" s="26"/>
      <c r="AP90" s="26"/>
      <c r="AQ90" s="26"/>
      <c r="AR90" s="26"/>
      <c r="AS90" s="24"/>
      <c r="AT90" s="24"/>
      <c r="AU90" s="24"/>
      <c r="AV90" s="24"/>
      <c r="AW90" s="24"/>
      <c r="AX90" s="24"/>
      <c r="AY90" s="24"/>
      <c r="AZ90" s="24"/>
      <c r="BA90" s="24"/>
      <c r="BB90" s="25"/>
      <c r="BC90" s="30"/>
      <c r="BD90" s="30"/>
      <c r="BE90" s="30"/>
      <c r="BF90" s="30"/>
      <c r="BG90" s="12"/>
      <c r="BH90" s="12"/>
      <c r="BI90" s="12"/>
      <c r="BJ90" s="30"/>
      <c r="BK90" s="12"/>
      <c r="BL90" s="12"/>
      <c r="BM90" s="12"/>
      <c r="BN90" s="12"/>
      <c r="BO90" s="12"/>
      <c r="BP90" s="12"/>
      <c r="BQ90" s="12"/>
    </row>
    <row r="91" spans="3:69" x14ac:dyDescent="0.2">
      <c r="AL91" s="2"/>
      <c r="AM91" s="26"/>
      <c r="AN91" s="26"/>
      <c r="AO91" s="26"/>
      <c r="AP91" s="26"/>
      <c r="AQ91" s="26"/>
      <c r="AR91" s="26"/>
      <c r="AS91" s="24"/>
      <c r="AT91" s="24"/>
      <c r="AU91" s="24"/>
      <c r="AV91" s="24"/>
      <c r="AW91" s="24"/>
      <c r="AX91" s="24"/>
      <c r="AY91" s="24"/>
      <c r="AZ91" s="24"/>
      <c r="BA91" s="24"/>
      <c r="BB91" s="25"/>
      <c r="BC91" s="30"/>
      <c r="BD91" s="30"/>
      <c r="BE91" s="30"/>
      <c r="BF91" s="30"/>
      <c r="BG91" s="12"/>
      <c r="BH91" s="12"/>
      <c r="BI91" s="12"/>
      <c r="BJ91" s="30"/>
      <c r="BK91" s="12"/>
      <c r="BL91" s="12"/>
      <c r="BM91" s="12"/>
      <c r="BN91" s="12"/>
      <c r="BO91" s="12"/>
      <c r="BP91" s="12"/>
      <c r="BQ91" s="12"/>
    </row>
  </sheetData>
  <mergeCells count="412">
    <mergeCell ref="AF16:AH17"/>
    <mergeCell ref="S17:AE17"/>
    <mergeCell ref="C19:AH19"/>
    <mergeCell ref="AA22:AD22"/>
    <mergeCell ref="AC26:AE26"/>
    <mergeCell ref="AF26:AH26"/>
    <mergeCell ref="B2:AI2"/>
    <mergeCell ref="AM26:BR26"/>
    <mergeCell ref="AM27:BH27"/>
    <mergeCell ref="BI27:BR28"/>
    <mergeCell ref="AM28:AO31"/>
    <mergeCell ref="AP28:AS28"/>
    <mergeCell ref="AT28:AW28"/>
    <mergeCell ref="AX28:AZ31"/>
    <mergeCell ref="BA28:BD28"/>
    <mergeCell ref="C13:AH13"/>
    <mergeCell ref="C14:AH14"/>
    <mergeCell ref="C18:R18"/>
    <mergeCell ref="AG20:AH22"/>
    <mergeCell ref="Q21:V21"/>
    <mergeCell ref="Q20:V20"/>
    <mergeCell ref="M20:P20"/>
    <mergeCell ref="AA21:AD21"/>
    <mergeCell ref="I21:L21"/>
    <mergeCell ref="C16:O16"/>
    <mergeCell ref="C17:O17"/>
    <mergeCell ref="S16:AE16"/>
    <mergeCell ref="AG1:AH1"/>
    <mergeCell ref="D10:H10"/>
    <mergeCell ref="C11:AH11"/>
    <mergeCell ref="C4:AH4"/>
    <mergeCell ref="C12:AH12"/>
    <mergeCell ref="D6:I6"/>
    <mergeCell ref="D7:I7"/>
    <mergeCell ref="L6:L9"/>
    <mergeCell ref="M9:P9"/>
    <mergeCell ref="M8:P8"/>
    <mergeCell ref="M7:P7"/>
    <mergeCell ref="M6:P6"/>
    <mergeCell ref="AB7:AH7"/>
    <mergeCell ref="AB8:AH8"/>
    <mergeCell ref="AB6:AC6"/>
    <mergeCell ref="AD6:AH6"/>
    <mergeCell ref="Y9:AA9"/>
    <mergeCell ref="AD5:AH5"/>
    <mergeCell ref="Q9:X9"/>
    <mergeCell ref="Q8:X8"/>
    <mergeCell ref="D8:I8"/>
    <mergeCell ref="F29:G29"/>
    <mergeCell ref="H28:I28"/>
    <mergeCell ref="D9:I9"/>
    <mergeCell ref="AB9:AH9"/>
    <mergeCell ref="Y7:AA7"/>
    <mergeCell ref="F28:G28"/>
    <mergeCell ref="AF31:AH31"/>
    <mergeCell ref="AE37:AH37"/>
    <mergeCell ref="S31:T31"/>
    <mergeCell ref="U31:V31"/>
    <mergeCell ref="W31:X31"/>
    <mergeCell ref="AA37:AD37"/>
    <mergeCell ref="W37:X38"/>
    <mergeCell ref="H31:I31"/>
    <mergeCell ref="AF29:AH29"/>
    <mergeCell ref="S29:T29"/>
    <mergeCell ref="Y30:AB30"/>
    <mergeCell ref="AC30:AE30"/>
    <mergeCell ref="AF30:AH30"/>
    <mergeCell ref="F30:G30"/>
    <mergeCell ref="H30:I30"/>
    <mergeCell ref="J30:K30"/>
    <mergeCell ref="L30:M30"/>
    <mergeCell ref="N30:P30"/>
    <mergeCell ref="M22:P22"/>
    <mergeCell ref="Y26:AB26"/>
    <mergeCell ref="C24:X24"/>
    <mergeCell ref="F25:I25"/>
    <mergeCell ref="J25:M25"/>
    <mergeCell ref="C21:H21"/>
    <mergeCell ref="W21:Z21"/>
    <mergeCell ref="D22:H22"/>
    <mergeCell ref="I22:L22"/>
    <mergeCell ref="Q6:AA6"/>
    <mergeCell ref="S18:AH18"/>
    <mergeCell ref="AC38:AD38"/>
    <mergeCell ref="AA38:AB38"/>
    <mergeCell ref="AE38:AF38"/>
    <mergeCell ref="AG38:AH38"/>
    <mergeCell ref="AC27:AE27"/>
    <mergeCell ref="S15:AH15"/>
    <mergeCell ref="AA20:AD20"/>
    <mergeCell ref="AE20:AF22"/>
    <mergeCell ref="R22:V22"/>
    <mergeCell ref="W20:Z20"/>
    <mergeCell ref="AF28:AH28"/>
    <mergeCell ref="U28:V28"/>
    <mergeCell ref="W28:X28"/>
    <mergeCell ref="C15:R15"/>
    <mergeCell ref="C29:E29"/>
    <mergeCell ref="C30:E30"/>
    <mergeCell ref="L29:M29"/>
    <mergeCell ref="I20:L20"/>
    <mergeCell ref="P16:R17"/>
    <mergeCell ref="W22:Z22"/>
    <mergeCell ref="AF27:AH27"/>
    <mergeCell ref="Y24:AH25"/>
    <mergeCell ref="AE44:AF44"/>
    <mergeCell ref="W40:X40"/>
    <mergeCell ref="AA39:AB39"/>
    <mergeCell ref="AE41:AF41"/>
    <mergeCell ref="W43:X43"/>
    <mergeCell ref="Y43:Z43"/>
    <mergeCell ref="AA43:AB43"/>
    <mergeCell ref="Y8:AA8"/>
    <mergeCell ref="Q7:X7"/>
    <mergeCell ref="U26:V27"/>
    <mergeCell ref="W26:X27"/>
    <mergeCell ref="Q25:T25"/>
    <mergeCell ref="C23:AH23"/>
    <mergeCell ref="C25:E27"/>
    <mergeCell ref="F26:G27"/>
    <mergeCell ref="H26:I27"/>
    <mergeCell ref="J26:K27"/>
    <mergeCell ref="L26:M27"/>
    <mergeCell ref="Q26:R27"/>
    <mergeCell ref="S26:T27"/>
    <mergeCell ref="N25:P27"/>
    <mergeCell ref="U25:X25"/>
    <mergeCell ref="Y27:AB27"/>
    <mergeCell ref="M21:P21"/>
    <mergeCell ref="AC28:AE28"/>
    <mergeCell ref="AC29:AE29"/>
    <mergeCell ref="N31:P31"/>
    <mergeCell ref="Q29:R29"/>
    <mergeCell ref="Q31:R31"/>
    <mergeCell ref="AC31:AE31"/>
    <mergeCell ref="Y28:AB28"/>
    <mergeCell ref="Y29:AB29"/>
    <mergeCell ref="Y31:AB31"/>
    <mergeCell ref="U30:V30"/>
    <mergeCell ref="U29:V29"/>
    <mergeCell ref="W29:X29"/>
    <mergeCell ref="W30:X30"/>
    <mergeCell ref="Q30:R30"/>
    <mergeCell ref="S30:T30"/>
    <mergeCell ref="AC41:AD41"/>
    <mergeCell ref="Y41:Z41"/>
    <mergeCell ref="AA41:AB41"/>
    <mergeCell ref="S40:V40"/>
    <mergeCell ref="AC43:AD43"/>
    <mergeCell ref="S42:V42"/>
    <mergeCell ref="Y42:Z42"/>
    <mergeCell ref="AA42:AB42"/>
    <mergeCell ref="S45:V45"/>
    <mergeCell ref="AC44:AD44"/>
    <mergeCell ref="C71:P71"/>
    <mergeCell ref="C28:E28"/>
    <mergeCell ref="S36:V38"/>
    <mergeCell ref="F43:G43"/>
    <mergeCell ref="H43:I43"/>
    <mergeCell ref="K44:N44"/>
    <mergeCell ref="O44:R44"/>
    <mergeCell ref="J28:K28"/>
    <mergeCell ref="L28:M28"/>
    <mergeCell ref="H29:I29"/>
    <mergeCell ref="J29:K29"/>
    <mergeCell ref="N28:P28"/>
    <mergeCell ref="Q28:R28"/>
    <mergeCell ref="S28:T28"/>
    <mergeCell ref="N29:P29"/>
    <mergeCell ref="C31:E31"/>
    <mergeCell ref="J36:J38"/>
    <mergeCell ref="C36:E38"/>
    <mergeCell ref="C39:E41"/>
    <mergeCell ref="F31:G31"/>
    <mergeCell ref="F37:G38"/>
    <mergeCell ref="H37:I38"/>
    <mergeCell ref="S39:V39"/>
    <mergeCell ref="S41:V41"/>
    <mergeCell ref="AA45:AB45"/>
    <mergeCell ref="F45:G45"/>
    <mergeCell ref="H39:I39"/>
    <mergeCell ref="H41:I41"/>
    <mergeCell ref="H42:I42"/>
    <mergeCell ref="H44:I44"/>
    <mergeCell ref="H45:I45"/>
    <mergeCell ref="F40:G40"/>
    <mergeCell ref="H40:I40"/>
    <mergeCell ref="F39:G39"/>
    <mergeCell ref="F41:G41"/>
    <mergeCell ref="F42:G42"/>
    <mergeCell ref="K39:N39"/>
    <mergeCell ref="O39:R39"/>
    <mergeCell ref="K41:N41"/>
    <mergeCell ref="O41:R41"/>
    <mergeCell ref="K42:N42"/>
    <mergeCell ref="O42:R42"/>
    <mergeCell ref="K40:N40"/>
    <mergeCell ref="W44:X44"/>
    <mergeCell ref="S44:V44"/>
    <mergeCell ref="AM7:BR7"/>
    <mergeCell ref="AN9:AS9"/>
    <mergeCell ref="AV9:AV12"/>
    <mergeCell ref="AW9:AZ9"/>
    <mergeCell ref="BA9:BK9"/>
    <mergeCell ref="BL9:BM9"/>
    <mergeCell ref="BN9:BR9"/>
    <mergeCell ref="AN10:AS10"/>
    <mergeCell ref="AW10:AZ10"/>
    <mergeCell ref="BA10:BH10"/>
    <mergeCell ref="BI10:BK10"/>
    <mergeCell ref="BL10:BR10"/>
    <mergeCell ref="AN11:AS11"/>
    <mergeCell ref="AW11:AZ11"/>
    <mergeCell ref="BA11:BH11"/>
    <mergeCell ref="BI11:BK11"/>
    <mergeCell ref="BL11:BR11"/>
    <mergeCell ref="AN12:AS12"/>
    <mergeCell ref="AW12:AZ12"/>
    <mergeCell ref="BA12:BH12"/>
    <mergeCell ref="BI12:BK12"/>
    <mergeCell ref="BL12:BR12"/>
    <mergeCell ref="AN13:AR13"/>
    <mergeCell ref="AM14:BR14"/>
    <mergeCell ref="AM15:BR15"/>
    <mergeCell ref="AM16:BR16"/>
    <mergeCell ref="AM17:BR17"/>
    <mergeCell ref="AM18:BB18"/>
    <mergeCell ref="BC18:BR18"/>
    <mergeCell ref="AM19:AY19"/>
    <mergeCell ref="AZ19:BB20"/>
    <mergeCell ref="BC19:BO19"/>
    <mergeCell ref="BP19:BR20"/>
    <mergeCell ref="AM20:AY20"/>
    <mergeCell ref="BC20:BO20"/>
    <mergeCell ref="AM21:BB21"/>
    <mergeCell ref="BC21:BR21"/>
    <mergeCell ref="AM22:BR22"/>
    <mergeCell ref="AS23:AV23"/>
    <mergeCell ref="AW23:AZ23"/>
    <mergeCell ref="BA23:BF23"/>
    <mergeCell ref="BG23:BJ23"/>
    <mergeCell ref="BK23:BN23"/>
    <mergeCell ref="BO23:BP25"/>
    <mergeCell ref="BQ23:BR25"/>
    <mergeCell ref="AM24:AR24"/>
    <mergeCell ref="AS24:AV24"/>
    <mergeCell ref="AW24:AZ24"/>
    <mergeCell ref="BA24:BF24"/>
    <mergeCell ref="BG24:BJ24"/>
    <mergeCell ref="BK24:BN24"/>
    <mergeCell ref="AN25:AR25"/>
    <mergeCell ref="AS25:AV25"/>
    <mergeCell ref="AW25:AZ25"/>
    <mergeCell ref="BB25:BF25"/>
    <mergeCell ref="BG25:BJ25"/>
    <mergeCell ref="BK25:BN25"/>
    <mergeCell ref="BE28:BH28"/>
    <mergeCell ref="AP29:AQ31"/>
    <mergeCell ref="AR29:AS31"/>
    <mergeCell ref="AT29:AU31"/>
    <mergeCell ref="AV29:AW31"/>
    <mergeCell ref="BA29:BB31"/>
    <mergeCell ref="BC29:BD31"/>
    <mergeCell ref="BE29:BF31"/>
    <mergeCell ref="BG29:BH31"/>
    <mergeCell ref="BI29:BL29"/>
    <mergeCell ref="BM29:BO29"/>
    <mergeCell ref="BP29:BR29"/>
    <mergeCell ref="BM31:BO31"/>
    <mergeCell ref="BP31:BR31"/>
    <mergeCell ref="BI30:BL30"/>
    <mergeCell ref="BM30:BO30"/>
    <mergeCell ref="BM32:BO32"/>
    <mergeCell ref="BP32:BR32"/>
    <mergeCell ref="BP30:BR30"/>
    <mergeCell ref="BM33:BO33"/>
    <mergeCell ref="BP33:BR33"/>
    <mergeCell ref="BM34:BO34"/>
    <mergeCell ref="BP34:BR34"/>
    <mergeCell ref="AA36:AH36"/>
    <mergeCell ref="W36:Z36"/>
    <mergeCell ref="AA40:AB40"/>
    <mergeCell ref="Y39:Z39"/>
    <mergeCell ref="AE39:AF39"/>
    <mergeCell ref="AG39:AH39"/>
    <mergeCell ref="AE40:AF40"/>
    <mergeCell ref="AC40:AD40"/>
    <mergeCell ref="AG40:AH40"/>
    <mergeCell ref="AC39:AD39"/>
    <mergeCell ref="W39:X39"/>
    <mergeCell ref="C34:AH34"/>
    <mergeCell ref="Y37:Z38"/>
    <mergeCell ref="S35:AH35"/>
    <mergeCell ref="O40:R40"/>
    <mergeCell ref="F36:I36"/>
    <mergeCell ref="C35:R35"/>
    <mergeCell ref="K36:N38"/>
    <mergeCell ref="O36:R38"/>
    <mergeCell ref="Y40:Z40"/>
    <mergeCell ref="C42:E43"/>
    <mergeCell ref="J31:K31"/>
    <mergeCell ref="L31:M31"/>
    <mergeCell ref="K43:N43"/>
    <mergeCell ref="O43:R43"/>
    <mergeCell ref="AG41:AH41"/>
    <mergeCell ref="W41:X41"/>
    <mergeCell ref="K66:L66"/>
    <mergeCell ref="AC42:AD42"/>
    <mergeCell ref="W42:X42"/>
    <mergeCell ref="S65:T65"/>
    <mergeCell ref="AE43:AF43"/>
    <mergeCell ref="AG43:AH43"/>
    <mergeCell ref="S63:T63"/>
    <mergeCell ref="AE42:AF42"/>
    <mergeCell ref="AG42:AH42"/>
    <mergeCell ref="N61:O62"/>
    <mergeCell ref="P61:Q62"/>
    <mergeCell ref="AE61:AF61"/>
    <mergeCell ref="Y62:Z62"/>
    <mergeCell ref="AA62:AB62"/>
    <mergeCell ref="S43:V43"/>
    <mergeCell ref="Y60:Z60"/>
    <mergeCell ref="AA60:AB60"/>
    <mergeCell ref="S52:AH52"/>
    <mergeCell ref="S48:AH51"/>
    <mergeCell ref="P60:T60"/>
    <mergeCell ref="U60:X60"/>
    <mergeCell ref="AE60:AF60"/>
    <mergeCell ref="R61:R62"/>
    <mergeCell ref="S61:T62"/>
    <mergeCell ref="U61:X62"/>
    <mergeCell ref="Y61:Z61"/>
    <mergeCell ref="AA61:AB61"/>
    <mergeCell ref="C48:R51"/>
    <mergeCell ref="C52:R52"/>
    <mergeCell ref="K60:O60"/>
    <mergeCell ref="G60:G62"/>
    <mergeCell ref="K61:L62"/>
    <mergeCell ref="M61:M62"/>
    <mergeCell ref="C53:R56"/>
    <mergeCell ref="I64:J64"/>
    <mergeCell ref="I65:J65"/>
    <mergeCell ref="C64:F64"/>
    <mergeCell ref="C65:F65"/>
    <mergeCell ref="K63:L63"/>
    <mergeCell ref="K65:L65"/>
    <mergeCell ref="AG45:AH45"/>
    <mergeCell ref="Y44:Z44"/>
    <mergeCell ref="AA44:AB44"/>
    <mergeCell ref="C44:E45"/>
    <mergeCell ref="K45:N45"/>
    <mergeCell ref="O45:R45"/>
    <mergeCell ref="AG44:AH44"/>
    <mergeCell ref="AC45:AD45"/>
    <mergeCell ref="AE45:AF45"/>
    <mergeCell ref="W45:X45"/>
    <mergeCell ref="Y45:Z45"/>
    <mergeCell ref="U59:AH59"/>
    <mergeCell ref="S53:AH56"/>
    <mergeCell ref="C59:T59"/>
    <mergeCell ref="S46:Z46"/>
    <mergeCell ref="H60:H62"/>
    <mergeCell ref="I60:J62"/>
    <mergeCell ref="F44:G44"/>
    <mergeCell ref="Q80:U80"/>
    <mergeCell ref="K46:N46"/>
    <mergeCell ref="O46:R46"/>
    <mergeCell ref="C47:R47"/>
    <mergeCell ref="S47:AH47"/>
    <mergeCell ref="AG46:AH46"/>
    <mergeCell ref="AE46:AF46"/>
    <mergeCell ref="C70:P70"/>
    <mergeCell ref="C60:F62"/>
    <mergeCell ref="AE62:AF62"/>
    <mergeCell ref="AA46:AB46"/>
    <mergeCell ref="AC46:AD46"/>
    <mergeCell ref="Q77:U77"/>
    <mergeCell ref="Q78:U78"/>
    <mergeCell ref="C80:P80"/>
    <mergeCell ref="C77:P77"/>
    <mergeCell ref="C46:J46"/>
    <mergeCell ref="C58:AH58"/>
    <mergeCell ref="C76:P76"/>
    <mergeCell ref="P63:Q63"/>
    <mergeCell ref="P64:Q64"/>
    <mergeCell ref="P65:Q65"/>
    <mergeCell ref="S64:T64"/>
    <mergeCell ref="Q76:U76"/>
    <mergeCell ref="Q70:U70"/>
    <mergeCell ref="C63:F63"/>
    <mergeCell ref="I63:J63"/>
    <mergeCell ref="Q79:U79"/>
    <mergeCell ref="C78:P78"/>
    <mergeCell ref="C79:P79"/>
    <mergeCell ref="Q71:U71"/>
    <mergeCell ref="Q72:U72"/>
    <mergeCell ref="Q73:U73"/>
    <mergeCell ref="Q74:U74"/>
    <mergeCell ref="C74:P74"/>
    <mergeCell ref="C75:P75"/>
    <mergeCell ref="C72:P72"/>
    <mergeCell ref="Q75:U75"/>
    <mergeCell ref="C73:P73"/>
    <mergeCell ref="S66:T66"/>
    <mergeCell ref="N63:O63"/>
    <mergeCell ref="N64:O64"/>
    <mergeCell ref="N65:O65"/>
    <mergeCell ref="N66:O66"/>
    <mergeCell ref="P66:Q66"/>
    <mergeCell ref="I66:J66"/>
    <mergeCell ref="C66:F66"/>
    <mergeCell ref="K64:L64"/>
  </mergeCells>
  <phoneticPr fontId="6"/>
  <pageMargins left="0.70866141732283472" right="0.59055118110236227" top="0.55118110236220474" bottom="0.35433070866141736" header="0.31496062992125984" footer="0.31496062992125984"/>
  <pageSetup paperSize="9" scale="74" fitToHeight="3" orientation="landscape" cellComments="asDisplayed" r:id="rId1"/>
  <rowBreaks count="1" manualBreakCount="1">
    <brk id="31" min="1"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A9006-7BC4-486D-8546-EB3DCB6D43C6}">
  <sheetPr>
    <tabColor rgb="FFFFC000"/>
  </sheetPr>
  <dimension ref="A1:O48"/>
  <sheetViews>
    <sheetView showZeros="0" view="pageBreakPreview" zoomScaleNormal="100" zoomScaleSheetLayoutView="100" workbookViewId="0">
      <selection activeCell="U5" sqref="U5"/>
    </sheetView>
  </sheetViews>
  <sheetFormatPr defaultRowHeight="12" x14ac:dyDescent="0.2"/>
  <cols>
    <col min="1" max="1" width="5" style="91" customWidth="1"/>
    <col min="2" max="2" width="19" style="91" customWidth="1"/>
    <col min="3" max="3" width="10.5" style="91" customWidth="1"/>
    <col min="4" max="4" width="6.1640625" style="91" customWidth="1"/>
    <col min="5" max="5" width="10.5" style="91" customWidth="1"/>
    <col min="6" max="6" width="6.1640625" style="91" customWidth="1"/>
    <col min="7" max="7" width="11.5" style="91" customWidth="1"/>
    <col min="8" max="8" width="6.1640625" style="91" customWidth="1"/>
    <col min="9" max="9" width="13.5" style="91" customWidth="1"/>
    <col min="10" max="10" width="6.1640625" style="91" customWidth="1"/>
    <col min="11" max="11" width="12" style="91" customWidth="1"/>
    <col min="12" max="14" width="19.1640625" style="91" customWidth="1"/>
    <col min="15" max="15" width="10.5" style="91" customWidth="1"/>
    <col min="16" max="16" width="3.83203125" style="91" customWidth="1"/>
    <col min="17" max="16384" width="9.33203125" style="91"/>
  </cols>
  <sheetData>
    <row r="1" spans="1:15" ht="31.5" customHeight="1" thickBot="1" x14ac:dyDescent="0.25">
      <c r="A1" s="87"/>
      <c r="B1" s="87"/>
      <c r="C1" s="88"/>
      <c r="D1" s="88"/>
      <c r="E1" s="87"/>
      <c r="F1" s="87"/>
      <c r="G1" s="89" t="s">
        <v>202</v>
      </c>
      <c r="H1" s="89"/>
      <c r="I1" s="89"/>
      <c r="J1" s="582"/>
      <c r="K1" s="582"/>
      <c r="L1" s="582"/>
      <c r="M1" s="90" t="s">
        <v>203</v>
      </c>
      <c r="N1" s="87"/>
      <c r="O1" s="87"/>
    </row>
    <row r="2" spans="1:15" ht="22.5" customHeight="1" thickTop="1" thickBot="1" x14ac:dyDescent="0.25">
      <c r="A2" s="87"/>
      <c r="B2" s="92" t="s">
        <v>204</v>
      </c>
      <c r="C2" s="93"/>
      <c r="D2" s="93"/>
      <c r="E2" s="87"/>
      <c r="F2" s="87"/>
      <c r="G2" s="87"/>
      <c r="H2" s="87"/>
      <c r="I2" s="87"/>
      <c r="J2" s="87"/>
      <c r="K2" s="87"/>
      <c r="L2" s="87"/>
      <c r="M2" s="87"/>
      <c r="N2" s="87"/>
      <c r="O2" s="87"/>
    </row>
    <row r="3" spans="1:15" ht="27" customHeight="1" thickBot="1" x14ac:dyDescent="0.25">
      <c r="A3" s="87"/>
      <c r="B3" s="94" t="s">
        <v>205</v>
      </c>
      <c r="C3" s="575" t="s">
        <v>206</v>
      </c>
      <c r="D3" s="583"/>
      <c r="E3" s="577" t="s">
        <v>207</v>
      </c>
      <c r="F3" s="578"/>
      <c r="G3" s="575" t="s">
        <v>208</v>
      </c>
      <c r="H3" s="578"/>
      <c r="I3" s="575" t="s">
        <v>209</v>
      </c>
      <c r="J3" s="578"/>
      <c r="K3" s="95" t="s">
        <v>210</v>
      </c>
      <c r="L3" s="95" t="s">
        <v>211</v>
      </c>
      <c r="M3" s="95" t="s">
        <v>212</v>
      </c>
      <c r="N3" s="95" t="s">
        <v>213</v>
      </c>
      <c r="O3" s="96" t="s">
        <v>214</v>
      </c>
    </row>
    <row r="4" spans="1:15" ht="13.5" customHeight="1" thickTop="1" x14ac:dyDescent="0.2">
      <c r="A4" s="87"/>
      <c r="B4" s="579" t="s">
        <v>215</v>
      </c>
      <c r="C4" s="580"/>
      <c r="D4" s="580"/>
      <c r="E4" s="580"/>
      <c r="F4" s="580"/>
      <c r="G4" s="580"/>
      <c r="H4" s="580"/>
      <c r="I4" s="580"/>
      <c r="J4" s="580"/>
      <c r="K4" s="580"/>
      <c r="L4" s="580"/>
      <c r="M4" s="580"/>
      <c r="N4" s="580"/>
      <c r="O4" s="581"/>
    </row>
    <row r="5" spans="1:15" ht="13.5" customHeight="1" x14ac:dyDescent="0.2">
      <c r="A5" s="87"/>
      <c r="B5" s="97" t="s">
        <v>216</v>
      </c>
      <c r="C5" s="98">
        <v>75</v>
      </c>
      <c r="D5" s="99" t="s">
        <v>217</v>
      </c>
      <c r="E5" s="100">
        <v>1800</v>
      </c>
      <c r="F5" s="101" t="s">
        <v>218</v>
      </c>
      <c r="G5" s="102">
        <f t="shared" ref="G5:G8" si="0">+C5*E5/10</f>
        <v>13500</v>
      </c>
      <c r="H5" s="101" t="str">
        <f>F5</f>
        <v>kg</v>
      </c>
      <c r="I5" s="103">
        <f>ROUND(G5*0.9,1)</f>
        <v>12150</v>
      </c>
      <c r="J5" s="101" t="str">
        <f>F5</f>
        <v>kg</v>
      </c>
      <c r="K5" s="104">
        <v>400</v>
      </c>
      <c r="L5" s="105">
        <f t="shared" ref="L5:L8" si="1">+I5*K5</f>
        <v>4860000</v>
      </c>
      <c r="M5" s="106">
        <f>ROUND(L5*0.5,1)</f>
        <v>2430000</v>
      </c>
      <c r="N5" s="106">
        <f t="shared" ref="N5:N8" si="2">+L5-M5</f>
        <v>2430000</v>
      </c>
      <c r="O5" s="107">
        <v>50</v>
      </c>
    </row>
    <row r="6" spans="1:15" ht="13.5" customHeight="1" x14ac:dyDescent="0.2">
      <c r="A6" s="87"/>
      <c r="B6" s="97" t="s">
        <v>219</v>
      </c>
      <c r="C6" s="98">
        <v>60</v>
      </c>
      <c r="D6" s="99" t="s">
        <v>217</v>
      </c>
      <c r="E6" s="100">
        <v>2500</v>
      </c>
      <c r="F6" s="101" t="s">
        <v>218</v>
      </c>
      <c r="G6" s="108">
        <f t="shared" si="0"/>
        <v>15000</v>
      </c>
      <c r="H6" s="101" t="str">
        <f t="shared" ref="H6:H12" si="3">F6</f>
        <v>kg</v>
      </c>
      <c r="I6" s="103">
        <f t="shared" ref="I6:I12" si="4">ROUND(G6*0.9,1)</f>
        <v>13500</v>
      </c>
      <c r="J6" s="101" t="str">
        <f t="shared" ref="J6:J12" si="5">F6</f>
        <v>kg</v>
      </c>
      <c r="K6" s="104">
        <v>280</v>
      </c>
      <c r="L6" s="109">
        <f t="shared" si="1"/>
        <v>3780000</v>
      </c>
      <c r="M6" s="106">
        <f t="shared" ref="M6:M12" si="6">ROUND(L6*0.5,1)</f>
        <v>1890000</v>
      </c>
      <c r="N6" s="110">
        <f t="shared" si="2"/>
        <v>1890000</v>
      </c>
      <c r="O6" s="107">
        <v>50</v>
      </c>
    </row>
    <row r="7" spans="1:15" ht="13.5" customHeight="1" x14ac:dyDescent="0.2">
      <c r="A7" s="87"/>
      <c r="B7" s="97" t="s">
        <v>220</v>
      </c>
      <c r="C7" s="98">
        <v>25</v>
      </c>
      <c r="D7" s="99" t="s">
        <v>217</v>
      </c>
      <c r="E7" s="100">
        <v>600</v>
      </c>
      <c r="F7" s="101" t="s">
        <v>218</v>
      </c>
      <c r="G7" s="108">
        <f t="shared" si="0"/>
        <v>1500</v>
      </c>
      <c r="H7" s="101" t="str">
        <f t="shared" si="3"/>
        <v>kg</v>
      </c>
      <c r="I7" s="103">
        <f t="shared" si="4"/>
        <v>1350</v>
      </c>
      <c r="J7" s="101" t="str">
        <f t="shared" si="5"/>
        <v>kg</v>
      </c>
      <c r="K7" s="104">
        <v>2500</v>
      </c>
      <c r="L7" s="109">
        <f t="shared" si="1"/>
        <v>3375000</v>
      </c>
      <c r="M7" s="106">
        <f t="shared" si="6"/>
        <v>1687500</v>
      </c>
      <c r="N7" s="110">
        <f t="shared" si="2"/>
        <v>1687500</v>
      </c>
      <c r="O7" s="107">
        <v>50</v>
      </c>
    </row>
    <row r="8" spans="1:15" ht="13.5" customHeight="1" x14ac:dyDescent="0.2">
      <c r="A8" s="87"/>
      <c r="B8" s="97"/>
      <c r="C8" s="98"/>
      <c r="D8" s="99" t="s">
        <v>217</v>
      </c>
      <c r="E8" s="100"/>
      <c r="F8" s="101" t="s">
        <v>218</v>
      </c>
      <c r="G8" s="108">
        <f t="shared" si="0"/>
        <v>0</v>
      </c>
      <c r="H8" s="101" t="str">
        <f t="shared" si="3"/>
        <v>kg</v>
      </c>
      <c r="I8" s="103">
        <f t="shared" si="4"/>
        <v>0</v>
      </c>
      <c r="J8" s="101" t="str">
        <f t="shared" si="5"/>
        <v>kg</v>
      </c>
      <c r="K8" s="104"/>
      <c r="L8" s="109">
        <f t="shared" si="1"/>
        <v>0</v>
      </c>
      <c r="M8" s="106">
        <f t="shared" si="6"/>
        <v>0</v>
      </c>
      <c r="N8" s="110">
        <f t="shared" si="2"/>
        <v>0</v>
      </c>
      <c r="O8" s="107"/>
    </row>
    <row r="9" spans="1:15" ht="12.75" x14ac:dyDescent="0.2">
      <c r="A9" s="87"/>
      <c r="B9" s="97"/>
      <c r="C9" s="111"/>
      <c r="D9" s="99" t="s">
        <v>217</v>
      </c>
      <c r="E9" s="112"/>
      <c r="F9" s="101" t="s">
        <v>218</v>
      </c>
      <c r="G9" s="108">
        <f>+C9*E9/10</f>
        <v>0</v>
      </c>
      <c r="H9" s="101" t="str">
        <f t="shared" si="3"/>
        <v>kg</v>
      </c>
      <c r="I9" s="103">
        <f t="shared" si="4"/>
        <v>0</v>
      </c>
      <c r="J9" s="101" t="str">
        <f t="shared" si="5"/>
        <v>kg</v>
      </c>
      <c r="K9" s="104"/>
      <c r="L9" s="109">
        <f>+I9*K9</f>
        <v>0</v>
      </c>
      <c r="M9" s="106">
        <f t="shared" si="6"/>
        <v>0</v>
      </c>
      <c r="N9" s="110">
        <f>+L9-M9</f>
        <v>0</v>
      </c>
      <c r="O9" s="113"/>
    </row>
    <row r="10" spans="1:15" x14ac:dyDescent="0.2">
      <c r="A10" s="87"/>
      <c r="B10" s="114"/>
      <c r="C10" s="102"/>
      <c r="D10" s="99" t="s">
        <v>217</v>
      </c>
      <c r="E10" s="115"/>
      <c r="F10" s="116" t="s">
        <v>218</v>
      </c>
      <c r="G10" s="108">
        <f>+C10*E10/10</f>
        <v>0</v>
      </c>
      <c r="H10" s="101" t="str">
        <f t="shared" si="3"/>
        <v>kg</v>
      </c>
      <c r="I10" s="103">
        <f t="shared" si="4"/>
        <v>0</v>
      </c>
      <c r="J10" s="101" t="str">
        <f t="shared" si="5"/>
        <v>kg</v>
      </c>
      <c r="K10" s="117"/>
      <c r="L10" s="105">
        <f>+I10*K10</f>
        <v>0</v>
      </c>
      <c r="M10" s="106">
        <f t="shared" si="6"/>
        <v>0</v>
      </c>
      <c r="N10" s="106">
        <f>+L10-M10</f>
        <v>0</v>
      </c>
      <c r="O10" s="118"/>
    </row>
    <row r="11" spans="1:15" x14ac:dyDescent="0.2">
      <c r="A11" s="87"/>
      <c r="B11" s="114"/>
      <c r="C11" s="102"/>
      <c r="D11" s="99" t="s">
        <v>217</v>
      </c>
      <c r="E11" s="115"/>
      <c r="F11" s="116" t="s">
        <v>218</v>
      </c>
      <c r="G11" s="108">
        <f>+C11*E11/10</f>
        <v>0</v>
      </c>
      <c r="H11" s="101" t="str">
        <f t="shared" si="3"/>
        <v>kg</v>
      </c>
      <c r="I11" s="103">
        <f t="shared" si="4"/>
        <v>0</v>
      </c>
      <c r="J11" s="101" t="str">
        <f t="shared" si="5"/>
        <v>kg</v>
      </c>
      <c r="K11" s="117"/>
      <c r="L11" s="105">
        <f>+I11*K11</f>
        <v>0</v>
      </c>
      <c r="M11" s="106">
        <f t="shared" si="6"/>
        <v>0</v>
      </c>
      <c r="N11" s="106">
        <f>+L11-M11</f>
        <v>0</v>
      </c>
      <c r="O11" s="118"/>
    </row>
    <row r="12" spans="1:15" x14ac:dyDescent="0.2">
      <c r="A12" s="87"/>
      <c r="B12" s="119"/>
      <c r="C12" s="120"/>
      <c r="D12" s="99" t="s">
        <v>217</v>
      </c>
      <c r="E12" s="121"/>
      <c r="F12" s="116" t="s">
        <v>218</v>
      </c>
      <c r="G12" s="108">
        <f>+C12*E12/10</f>
        <v>0</v>
      </c>
      <c r="H12" s="101" t="str">
        <f t="shared" si="3"/>
        <v>kg</v>
      </c>
      <c r="I12" s="103">
        <f t="shared" si="4"/>
        <v>0</v>
      </c>
      <c r="J12" s="101" t="str">
        <f t="shared" si="5"/>
        <v>kg</v>
      </c>
      <c r="K12" s="122"/>
      <c r="L12" s="105">
        <f>+I12*K12</f>
        <v>0</v>
      </c>
      <c r="M12" s="106">
        <f t="shared" si="6"/>
        <v>0</v>
      </c>
      <c r="N12" s="106">
        <f>+L12-M12</f>
        <v>0</v>
      </c>
      <c r="O12" s="123"/>
    </row>
    <row r="13" spans="1:15" x14ac:dyDescent="0.2">
      <c r="A13" s="87"/>
      <c r="B13" s="124" t="s">
        <v>221</v>
      </c>
      <c r="C13" s="125">
        <f>SUM(C5:C12)</f>
        <v>160</v>
      </c>
      <c r="D13" s="126" t="s">
        <v>217</v>
      </c>
      <c r="E13" s="127"/>
      <c r="F13" s="128" t="str">
        <f t="shared" ref="F13" si="7">IF(E13=0,"","kg")</f>
        <v/>
      </c>
      <c r="G13" s="125">
        <f>SUM(G5:G12)</f>
        <v>30000</v>
      </c>
      <c r="H13" s="129" t="s">
        <v>218</v>
      </c>
      <c r="I13" s="125">
        <f>SUM(I5:I12)</f>
        <v>27000</v>
      </c>
      <c r="J13" s="129" t="s">
        <v>218</v>
      </c>
      <c r="K13" s="130"/>
      <c r="L13" s="125">
        <f>SUM(L5:L12)</f>
        <v>12015000</v>
      </c>
      <c r="M13" s="125">
        <f>SUM(M5:M12)</f>
        <v>6007500</v>
      </c>
      <c r="N13" s="125">
        <f>SUM(N5:N12)</f>
        <v>6007500</v>
      </c>
      <c r="O13" s="131"/>
    </row>
    <row r="14" spans="1:15" ht="13.5" customHeight="1" x14ac:dyDescent="0.2">
      <c r="A14" s="87"/>
      <c r="B14" s="572" t="s">
        <v>222</v>
      </c>
      <c r="C14" s="573"/>
      <c r="D14" s="573"/>
      <c r="E14" s="573"/>
      <c r="F14" s="573"/>
      <c r="G14" s="573"/>
      <c r="H14" s="573"/>
      <c r="I14" s="573"/>
      <c r="J14" s="573"/>
      <c r="K14" s="573"/>
      <c r="L14" s="573"/>
      <c r="M14" s="573"/>
      <c r="N14" s="573"/>
      <c r="O14" s="574"/>
    </row>
    <row r="15" spans="1:15" ht="12.75" customHeight="1" x14ac:dyDescent="0.2">
      <c r="A15" s="87"/>
      <c r="B15" s="132"/>
      <c r="C15" s="133"/>
      <c r="D15" s="134" t="s">
        <v>223</v>
      </c>
      <c r="E15" s="108"/>
      <c r="F15" s="116"/>
      <c r="G15" s="108">
        <f>+C15*E15/10</f>
        <v>0</v>
      </c>
      <c r="H15" s="116"/>
      <c r="I15" s="108">
        <f>ROUND(G15*0.9,1)</f>
        <v>0</v>
      </c>
      <c r="J15" s="116"/>
      <c r="K15" s="135"/>
      <c r="L15" s="109">
        <f>+I15*K15</f>
        <v>0</v>
      </c>
      <c r="M15" s="110">
        <f>ROUND(L15*0.5,1)</f>
        <v>0</v>
      </c>
      <c r="N15" s="110">
        <f>+L15-M15</f>
        <v>0</v>
      </c>
      <c r="O15" s="113"/>
    </row>
    <row r="16" spans="1:15" ht="12.75" customHeight="1" x14ac:dyDescent="0.2">
      <c r="A16" s="87"/>
      <c r="B16" s="136"/>
      <c r="C16" s="102"/>
      <c r="D16" s="134" t="s">
        <v>223</v>
      </c>
      <c r="E16" s="103"/>
      <c r="F16" s="116"/>
      <c r="G16" s="108">
        <f>+C16*E16/10</f>
        <v>0</v>
      </c>
      <c r="H16" s="116"/>
      <c r="I16" s="103">
        <f>ROUND(G16*0.9,1)</f>
        <v>0</v>
      </c>
      <c r="J16" s="116"/>
      <c r="K16" s="117"/>
      <c r="L16" s="105">
        <f>+I16*K16</f>
        <v>0</v>
      </c>
      <c r="M16" s="106">
        <f>ROUND(L16*0.5,1)</f>
        <v>0</v>
      </c>
      <c r="N16" s="106">
        <f>+L16-M16</f>
        <v>0</v>
      </c>
      <c r="O16" s="118"/>
    </row>
    <row r="17" spans="1:15" ht="12.75" customHeight="1" x14ac:dyDescent="0.2">
      <c r="A17" s="87"/>
      <c r="B17" s="114"/>
      <c r="C17" s="102"/>
      <c r="D17" s="134" t="s">
        <v>223</v>
      </c>
      <c r="E17" s="103"/>
      <c r="F17" s="116"/>
      <c r="G17" s="108">
        <f>+C17*E17/10</f>
        <v>0</v>
      </c>
      <c r="H17" s="116"/>
      <c r="I17" s="103">
        <f>ROUND(G17*0.9,1)</f>
        <v>0</v>
      </c>
      <c r="J17" s="116"/>
      <c r="K17" s="117"/>
      <c r="L17" s="105">
        <f>+I17*K17</f>
        <v>0</v>
      </c>
      <c r="M17" s="106">
        <f>ROUND(L17*0.45,1)</f>
        <v>0</v>
      </c>
      <c r="N17" s="106">
        <f>+L17-M17</f>
        <v>0</v>
      </c>
      <c r="O17" s="118"/>
    </row>
    <row r="18" spans="1:15" ht="12.75" customHeight="1" x14ac:dyDescent="0.2">
      <c r="A18" s="87"/>
      <c r="B18" s="136" t="s">
        <v>221</v>
      </c>
      <c r="C18" s="102">
        <f>SUM(C15:C17)</f>
        <v>0</v>
      </c>
      <c r="D18" s="134" t="s">
        <v>223</v>
      </c>
      <c r="E18" s="103"/>
      <c r="F18" s="137"/>
      <c r="G18" s="103">
        <f>SUM(G15:G17)</f>
        <v>0</v>
      </c>
      <c r="H18" s="138"/>
      <c r="I18" s="103">
        <f>SUM(I15:I17)</f>
        <v>0</v>
      </c>
      <c r="J18" s="138"/>
      <c r="K18" s="117"/>
      <c r="L18" s="105">
        <f>SUM(L15:L17)</f>
        <v>0</v>
      </c>
      <c r="M18" s="105">
        <f>SUM(M15:M17)</f>
        <v>0</v>
      </c>
      <c r="N18" s="105">
        <f>SUM(N15:N17)</f>
        <v>0</v>
      </c>
      <c r="O18" s="118"/>
    </row>
    <row r="19" spans="1:15" x14ac:dyDescent="0.2">
      <c r="A19" s="87"/>
      <c r="B19" s="572" t="s">
        <v>148</v>
      </c>
      <c r="C19" s="573"/>
      <c r="D19" s="573"/>
      <c r="E19" s="573"/>
      <c r="F19" s="573"/>
      <c r="G19" s="573"/>
      <c r="H19" s="573"/>
      <c r="I19" s="573"/>
      <c r="J19" s="573"/>
      <c r="K19" s="573"/>
      <c r="L19" s="573"/>
      <c r="M19" s="573"/>
      <c r="N19" s="573"/>
      <c r="O19" s="574"/>
    </row>
    <row r="20" spans="1:15" x14ac:dyDescent="0.2">
      <c r="A20" s="87"/>
      <c r="B20" s="139" t="s">
        <v>224</v>
      </c>
      <c r="C20" s="102"/>
      <c r="D20" s="140" t="s">
        <v>217</v>
      </c>
      <c r="E20" s="141"/>
      <c r="F20" s="142"/>
      <c r="G20" s="141"/>
      <c r="H20" s="143"/>
      <c r="I20" s="141"/>
      <c r="J20" s="143"/>
      <c r="K20" s="122"/>
      <c r="L20" s="144">
        <f t="shared" ref="L20:L23" si="8">K20*C20/10</f>
        <v>0</v>
      </c>
      <c r="M20" s="106">
        <f>ROUND(L20*0.5,1)</f>
        <v>0</v>
      </c>
      <c r="N20" s="144">
        <f>L20-M20</f>
        <v>0</v>
      </c>
      <c r="O20" s="123"/>
    </row>
    <row r="21" spans="1:15" x14ac:dyDescent="0.2">
      <c r="A21" s="87"/>
      <c r="B21" s="139" t="s">
        <v>225</v>
      </c>
      <c r="C21" s="102"/>
      <c r="D21" s="140" t="s">
        <v>217</v>
      </c>
      <c r="E21" s="141"/>
      <c r="F21" s="142"/>
      <c r="G21" s="141"/>
      <c r="H21" s="143"/>
      <c r="I21" s="141"/>
      <c r="J21" s="143"/>
      <c r="K21" s="122"/>
      <c r="L21" s="144">
        <f t="shared" si="8"/>
        <v>0</v>
      </c>
      <c r="M21" s="106">
        <f t="shared" ref="M21:M23" si="9">ROUND(L21*0.5,1)</f>
        <v>0</v>
      </c>
      <c r="N21" s="144">
        <f t="shared" ref="N21:N23" si="10">L21-M21</f>
        <v>0</v>
      </c>
      <c r="O21" s="123"/>
    </row>
    <row r="22" spans="1:15" x14ac:dyDescent="0.2">
      <c r="A22" s="87"/>
      <c r="B22" s="139" t="s">
        <v>226</v>
      </c>
      <c r="C22" s="102"/>
      <c r="D22" s="140" t="s">
        <v>217</v>
      </c>
      <c r="E22" s="141"/>
      <c r="F22" s="142"/>
      <c r="G22" s="141"/>
      <c r="H22" s="143"/>
      <c r="I22" s="141"/>
      <c r="J22" s="143"/>
      <c r="K22" s="122"/>
      <c r="L22" s="144">
        <f t="shared" si="8"/>
        <v>0</v>
      </c>
      <c r="M22" s="106">
        <f t="shared" si="9"/>
        <v>0</v>
      </c>
      <c r="N22" s="144">
        <f t="shared" si="10"/>
        <v>0</v>
      </c>
      <c r="O22" s="123"/>
    </row>
    <row r="23" spans="1:15" x14ac:dyDescent="0.2">
      <c r="A23" s="87"/>
      <c r="B23" s="139" t="s">
        <v>227</v>
      </c>
      <c r="C23" s="102"/>
      <c r="D23" s="140" t="s">
        <v>217</v>
      </c>
      <c r="E23" s="141"/>
      <c r="F23" s="142"/>
      <c r="G23" s="141"/>
      <c r="H23" s="143"/>
      <c r="I23" s="141"/>
      <c r="J23" s="143"/>
      <c r="K23" s="122"/>
      <c r="L23" s="144">
        <f t="shared" si="8"/>
        <v>0</v>
      </c>
      <c r="M23" s="106">
        <f t="shared" si="9"/>
        <v>0</v>
      </c>
      <c r="N23" s="144">
        <f t="shared" si="10"/>
        <v>0</v>
      </c>
      <c r="O23" s="123"/>
    </row>
    <row r="24" spans="1:15" ht="12.75" thickBot="1" x14ac:dyDescent="0.25">
      <c r="A24" s="87"/>
      <c r="B24" s="145" t="s">
        <v>228</v>
      </c>
      <c r="C24" s="146">
        <f>SUM(C20:C23)</f>
        <v>0</v>
      </c>
      <c r="D24" s="147" t="s">
        <v>229</v>
      </c>
      <c r="E24" s="148"/>
      <c r="F24" s="149"/>
      <c r="G24" s="150"/>
      <c r="H24" s="149"/>
      <c r="I24" s="150"/>
      <c r="J24" s="149"/>
      <c r="K24" s="151"/>
      <c r="L24" s="152">
        <f>SUM(L20:L23)</f>
        <v>0</v>
      </c>
      <c r="M24" s="152">
        <f t="shared" ref="M24:N24" si="11">SUM(M20:M23)</f>
        <v>0</v>
      </c>
      <c r="N24" s="153">
        <f t="shared" si="11"/>
        <v>0</v>
      </c>
      <c r="O24" s="154"/>
    </row>
    <row r="25" spans="1:15" x14ac:dyDescent="0.2">
      <c r="A25" s="87"/>
      <c r="B25" s="155"/>
      <c r="C25" s="155"/>
      <c r="D25" s="156"/>
      <c r="E25" s="155"/>
      <c r="F25" s="156"/>
      <c r="G25" s="155"/>
      <c r="H25" s="155"/>
      <c r="I25" s="155"/>
      <c r="J25" s="155"/>
      <c r="K25" s="155"/>
      <c r="L25" s="155"/>
      <c r="M25" s="155"/>
      <c r="N25" s="155"/>
      <c r="O25" s="155"/>
    </row>
    <row r="26" spans="1:15" ht="24" customHeight="1" thickBot="1" x14ac:dyDescent="0.25">
      <c r="A26" s="87"/>
      <c r="B26" s="92" t="s">
        <v>230</v>
      </c>
      <c r="C26" s="88"/>
      <c r="D26" s="157"/>
      <c r="E26" s="155"/>
      <c r="F26" s="156"/>
      <c r="G26" s="155"/>
      <c r="H26" s="155"/>
      <c r="I26" s="155"/>
      <c r="J26" s="155"/>
      <c r="K26" s="155"/>
      <c r="L26" s="155"/>
      <c r="M26" s="155"/>
      <c r="N26" s="155"/>
      <c r="O26" s="155"/>
    </row>
    <row r="27" spans="1:15" ht="27" customHeight="1" thickBot="1" x14ac:dyDescent="0.25">
      <c r="A27" s="87"/>
      <c r="B27" s="94" t="s">
        <v>205</v>
      </c>
      <c r="C27" s="575" t="s">
        <v>206</v>
      </c>
      <c r="D27" s="576"/>
      <c r="E27" s="577" t="str">
        <f>E3</f>
        <v>単収(kg/10a)</v>
      </c>
      <c r="F27" s="578"/>
      <c r="G27" s="577" t="str">
        <f t="shared" ref="G27" si="12">G3</f>
        <v>生産量(kg)</v>
      </c>
      <c r="H27" s="578"/>
      <c r="I27" s="577" t="str">
        <f t="shared" ref="I27" si="13">I3</f>
        <v>販売量(kg)</v>
      </c>
      <c r="J27" s="578"/>
      <c r="K27" s="95" t="s">
        <v>210</v>
      </c>
      <c r="L27" s="95" t="s">
        <v>211</v>
      </c>
      <c r="M27" s="95" t="s">
        <v>212</v>
      </c>
      <c r="N27" s="95" t="s">
        <v>213</v>
      </c>
      <c r="O27" s="96" t="s">
        <v>214</v>
      </c>
    </row>
    <row r="28" spans="1:15" ht="13.5" customHeight="1" thickTop="1" x14ac:dyDescent="0.2">
      <c r="A28" s="87"/>
      <c r="B28" s="569" t="s">
        <v>215</v>
      </c>
      <c r="C28" s="570"/>
      <c r="D28" s="570"/>
      <c r="E28" s="570"/>
      <c r="F28" s="570"/>
      <c r="G28" s="570"/>
      <c r="H28" s="570"/>
      <c r="I28" s="570"/>
      <c r="J28" s="570"/>
      <c r="K28" s="570"/>
      <c r="L28" s="570"/>
      <c r="M28" s="570"/>
      <c r="N28" s="570"/>
      <c r="O28" s="571"/>
    </row>
    <row r="29" spans="1:15" ht="13.5" customHeight="1" x14ac:dyDescent="0.2">
      <c r="A29" s="87"/>
      <c r="B29" s="97" t="s">
        <v>216</v>
      </c>
      <c r="C29" s="98">
        <v>85</v>
      </c>
      <c r="D29" s="158" t="s">
        <v>217</v>
      </c>
      <c r="E29" s="100">
        <v>2000</v>
      </c>
      <c r="F29" s="101" t="str">
        <f>F5</f>
        <v>kg</v>
      </c>
      <c r="G29" s="102">
        <f t="shared" ref="G29:G34" si="14">+C29*E29/10</f>
        <v>17000</v>
      </c>
      <c r="H29" s="101" t="str">
        <f>F29</f>
        <v>kg</v>
      </c>
      <c r="I29" s="103">
        <f>ROUND(G29*0.9,1)</f>
        <v>15300</v>
      </c>
      <c r="J29" s="101" t="str">
        <f>F29</f>
        <v>kg</v>
      </c>
      <c r="K29" s="104">
        <v>450</v>
      </c>
      <c r="L29" s="105">
        <f t="shared" ref="L29:L32" si="15">+I29*K29</f>
        <v>6885000</v>
      </c>
      <c r="M29" s="106">
        <f>ROUND(L29*0.5,1)</f>
        <v>3442500</v>
      </c>
      <c r="N29" s="106">
        <f t="shared" ref="N29:N32" si="16">+L29-M29</f>
        <v>3442500</v>
      </c>
      <c r="O29" s="107">
        <v>50</v>
      </c>
    </row>
    <row r="30" spans="1:15" ht="13.5" customHeight="1" x14ac:dyDescent="0.2">
      <c r="A30" s="87"/>
      <c r="B30" s="97" t="s">
        <v>219</v>
      </c>
      <c r="C30" s="98">
        <v>50</v>
      </c>
      <c r="D30" s="158" t="s">
        <v>217</v>
      </c>
      <c r="E30" s="100">
        <v>2800</v>
      </c>
      <c r="F30" s="101" t="str">
        <f t="shared" ref="F30:F36" si="17">F6</f>
        <v>kg</v>
      </c>
      <c r="G30" s="102">
        <f t="shared" si="14"/>
        <v>14000</v>
      </c>
      <c r="H30" s="101" t="str">
        <f t="shared" ref="H30:H36" si="18">F30</f>
        <v>kg</v>
      </c>
      <c r="I30" s="103">
        <f>ROUND(G30*0.9,1)</f>
        <v>12600</v>
      </c>
      <c r="J30" s="101" t="str">
        <f t="shared" ref="J30:J36" si="19">F30</f>
        <v>kg</v>
      </c>
      <c r="K30" s="104">
        <v>300</v>
      </c>
      <c r="L30" s="105">
        <f t="shared" si="15"/>
        <v>3780000</v>
      </c>
      <c r="M30" s="106">
        <f t="shared" ref="M30:M36" si="20">ROUND(L30*0.5,1)</f>
        <v>1890000</v>
      </c>
      <c r="N30" s="106">
        <f t="shared" si="16"/>
        <v>1890000</v>
      </c>
      <c r="O30" s="107">
        <v>50</v>
      </c>
    </row>
    <row r="31" spans="1:15" ht="13.5" customHeight="1" x14ac:dyDescent="0.2">
      <c r="A31" s="87"/>
      <c r="B31" s="97" t="s">
        <v>220</v>
      </c>
      <c r="C31" s="98">
        <v>25</v>
      </c>
      <c r="D31" s="158" t="s">
        <v>217</v>
      </c>
      <c r="E31" s="100">
        <v>700</v>
      </c>
      <c r="F31" s="101" t="str">
        <f t="shared" si="17"/>
        <v>kg</v>
      </c>
      <c r="G31" s="102">
        <f t="shared" si="14"/>
        <v>1750</v>
      </c>
      <c r="H31" s="101" t="str">
        <f t="shared" si="18"/>
        <v>kg</v>
      </c>
      <c r="I31" s="103">
        <f>ROUND(G31*0.9,1)</f>
        <v>1575</v>
      </c>
      <c r="J31" s="101" t="str">
        <f t="shared" si="19"/>
        <v>kg</v>
      </c>
      <c r="K31" s="104">
        <v>2700</v>
      </c>
      <c r="L31" s="105">
        <f t="shared" si="15"/>
        <v>4252500</v>
      </c>
      <c r="M31" s="106">
        <f t="shared" si="20"/>
        <v>2126250</v>
      </c>
      <c r="N31" s="106">
        <f t="shared" si="16"/>
        <v>2126250</v>
      </c>
      <c r="O31" s="107">
        <v>50</v>
      </c>
    </row>
    <row r="32" spans="1:15" ht="13.5" customHeight="1" x14ac:dyDescent="0.2">
      <c r="A32" s="87"/>
      <c r="B32" s="97"/>
      <c r="C32" s="98"/>
      <c r="D32" s="99" t="s">
        <v>217</v>
      </c>
      <c r="E32" s="100"/>
      <c r="F32" s="101" t="str">
        <f t="shared" si="17"/>
        <v>kg</v>
      </c>
      <c r="G32" s="102">
        <f t="shared" si="14"/>
        <v>0</v>
      </c>
      <c r="H32" s="101" t="str">
        <f t="shared" si="18"/>
        <v>kg</v>
      </c>
      <c r="I32" s="103">
        <f t="shared" ref="I32:I36" si="21">ROUND(G32*0.9,1)</f>
        <v>0</v>
      </c>
      <c r="J32" s="101" t="str">
        <f t="shared" si="19"/>
        <v>kg</v>
      </c>
      <c r="K32" s="104"/>
      <c r="L32" s="105">
        <f t="shared" si="15"/>
        <v>0</v>
      </c>
      <c r="M32" s="106">
        <f t="shared" si="20"/>
        <v>0</v>
      </c>
      <c r="N32" s="106">
        <f t="shared" si="16"/>
        <v>0</v>
      </c>
      <c r="O32" s="107"/>
    </row>
    <row r="33" spans="1:15" ht="12.75" x14ac:dyDescent="0.2">
      <c r="A33" s="87"/>
      <c r="B33" s="97"/>
      <c r="C33" s="111"/>
      <c r="D33" s="99" t="s">
        <v>217</v>
      </c>
      <c r="E33" s="112"/>
      <c r="F33" s="101" t="str">
        <f t="shared" si="17"/>
        <v>kg</v>
      </c>
      <c r="G33" s="102">
        <f t="shared" si="14"/>
        <v>0</v>
      </c>
      <c r="H33" s="101" t="str">
        <f t="shared" si="18"/>
        <v>kg</v>
      </c>
      <c r="I33" s="103">
        <f t="shared" si="21"/>
        <v>0</v>
      </c>
      <c r="J33" s="101" t="str">
        <f t="shared" si="19"/>
        <v>kg</v>
      </c>
      <c r="K33" s="117"/>
      <c r="L33" s="105">
        <f>+I33*K33</f>
        <v>0</v>
      </c>
      <c r="M33" s="106">
        <f t="shared" si="20"/>
        <v>0</v>
      </c>
      <c r="N33" s="106">
        <f>+L33-M33</f>
        <v>0</v>
      </c>
      <c r="O33" s="159"/>
    </row>
    <row r="34" spans="1:15" x14ac:dyDescent="0.2">
      <c r="A34" s="87"/>
      <c r="B34" s="114"/>
      <c r="C34" s="102"/>
      <c r="D34" s="158" t="s">
        <v>217</v>
      </c>
      <c r="E34" s="115"/>
      <c r="F34" s="101" t="str">
        <f t="shared" si="17"/>
        <v>kg</v>
      </c>
      <c r="G34" s="102">
        <f t="shared" si="14"/>
        <v>0</v>
      </c>
      <c r="H34" s="101" t="str">
        <f t="shared" si="18"/>
        <v>kg</v>
      </c>
      <c r="I34" s="103">
        <f t="shared" si="21"/>
        <v>0</v>
      </c>
      <c r="J34" s="101" t="str">
        <f t="shared" si="19"/>
        <v>kg</v>
      </c>
      <c r="K34" s="117"/>
      <c r="L34" s="105">
        <f>+I34*K34</f>
        <v>0</v>
      </c>
      <c r="M34" s="106">
        <f t="shared" si="20"/>
        <v>0</v>
      </c>
      <c r="N34" s="106">
        <f>+L34-M34</f>
        <v>0</v>
      </c>
      <c r="O34" s="118"/>
    </row>
    <row r="35" spans="1:15" x14ac:dyDescent="0.2">
      <c r="A35" s="87"/>
      <c r="B35" s="114"/>
      <c r="C35" s="102"/>
      <c r="D35" s="99" t="s">
        <v>217</v>
      </c>
      <c r="E35" s="115"/>
      <c r="F35" s="101" t="str">
        <f t="shared" si="17"/>
        <v>kg</v>
      </c>
      <c r="G35" s="108">
        <f>+C35*E35/10</f>
        <v>0</v>
      </c>
      <c r="H35" s="101" t="str">
        <f t="shared" si="18"/>
        <v>kg</v>
      </c>
      <c r="I35" s="103">
        <f t="shared" si="21"/>
        <v>0</v>
      </c>
      <c r="J35" s="101" t="str">
        <f t="shared" si="19"/>
        <v>kg</v>
      </c>
      <c r="K35" s="117"/>
      <c r="L35" s="105">
        <f>+I35*K35</f>
        <v>0</v>
      </c>
      <c r="M35" s="106">
        <f t="shared" si="20"/>
        <v>0</v>
      </c>
      <c r="N35" s="106">
        <f>+L35-M35</f>
        <v>0</v>
      </c>
      <c r="O35" s="118"/>
    </row>
    <row r="36" spans="1:15" x14ac:dyDescent="0.2">
      <c r="A36" s="87"/>
      <c r="B36" s="119"/>
      <c r="C36" s="120"/>
      <c r="D36" s="99" t="s">
        <v>217</v>
      </c>
      <c r="E36" s="121"/>
      <c r="F36" s="101" t="str">
        <f t="shared" si="17"/>
        <v>kg</v>
      </c>
      <c r="G36" s="108">
        <f>+C36*E36/10</f>
        <v>0</v>
      </c>
      <c r="H36" s="101" t="str">
        <f t="shared" si="18"/>
        <v>kg</v>
      </c>
      <c r="I36" s="103">
        <f t="shared" si="21"/>
        <v>0</v>
      </c>
      <c r="J36" s="101" t="str">
        <f t="shared" si="19"/>
        <v>kg</v>
      </c>
      <c r="K36" s="122"/>
      <c r="L36" s="105">
        <f>+I36*K36</f>
        <v>0</v>
      </c>
      <c r="M36" s="106">
        <f t="shared" si="20"/>
        <v>0</v>
      </c>
      <c r="N36" s="106">
        <f>+L36-M36</f>
        <v>0</v>
      </c>
      <c r="O36" s="123"/>
    </row>
    <row r="37" spans="1:15" x14ac:dyDescent="0.2">
      <c r="A37" s="87"/>
      <c r="B37" s="124" t="s">
        <v>221</v>
      </c>
      <c r="C37" s="125">
        <f>SUM(C29:C36)</f>
        <v>160</v>
      </c>
      <c r="D37" s="126" t="s">
        <v>217</v>
      </c>
      <c r="E37" s="127"/>
      <c r="F37" s="128" t="str">
        <f t="shared" ref="F37" si="22">IF(E37=0,"","kg")</f>
        <v/>
      </c>
      <c r="G37" s="125">
        <f>SUM(G29:G36)</f>
        <v>32750</v>
      </c>
      <c r="H37" s="129" t="s">
        <v>218</v>
      </c>
      <c r="I37" s="125">
        <f>SUM(I29:I36)</f>
        <v>29475</v>
      </c>
      <c r="J37" s="129" t="s">
        <v>218</v>
      </c>
      <c r="K37" s="130"/>
      <c r="L37" s="125">
        <f>SUM(L29:L36)</f>
        <v>14917500</v>
      </c>
      <c r="M37" s="125">
        <f>SUM(M29:M36)</f>
        <v>7458750</v>
      </c>
      <c r="N37" s="125">
        <f>SUM(N29:N36)</f>
        <v>7458750</v>
      </c>
      <c r="O37" s="131"/>
    </row>
    <row r="38" spans="1:15" ht="13.5" customHeight="1" x14ac:dyDescent="0.2">
      <c r="A38" s="87"/>
      <c r="B38" s="572" t="s">
        <v>222</v>
      </c>
      <c r="C38" s="573"/>
      <c r="D38" s="573"/>
      <c r="E38" s="573"/>
      <c r="F38" s="573"/>
      <c r="G38" s="573"/>
      <c r="H38" s="573"/>
      <c r="I38" s="573"/>
      <c r="J38" s="573"/>
      <c r="K38" s="573"/>
      <c r="L38" s="573"/>
      <c r="M38" s="573"/>
      <c r="N38" s="573"/>
      <c r="O38" s="574"/>
    </row>
    <row r="39" spans="1:15" ht="12.75" customHeight="1" x14ac:dyDescent="0.2">
      <c r="A39" s="87"/>
      <c r="B39" s="132"/>
      <c r="C39" s="133"/>
      <c r="D39" s="134" t="s">
        <v>223</v>
      </c>
      <c r="E39" s="108"/>
      <c r="F39" s="116"/>
      <c r="G39" s="108">
        <f>+C39*E39/10</f>
        <v>0</v>
      </c>
      <c r="H39" s="116"/>
      <c r="I39" s="108">
        <f>ROUND(G39*0.9,1)</f>
        <v>0</v>
      </c>
      <c r="J39" s="116"/>
      <c r="K39" s="135"/>
      <c r="L39" s="109">
        <f>+I39*K39</f>
        <v>0</v>
      </c>
      <c r="M39" s="110">
        <f>ROUND(L39*0.5,1)</f>
        <v>0</v>
      </c>
      <c r="N39" s="110">
        <f>+L39-M39</f>
        <v>0</v>
      </c>
      <c r="O39" s="113"/>
    </row>
    <row r="40" spans="1:15" ht="12.75" customHeight="1" x14ac:dyDescent="0.2">
      <c r="A40" s="87"/>
      <c r="B40" s="136"/>
      <c r="C40" s="102"/>
      <c r="D40" s="134" t="s">
        <v>223</v>
      </c>
      <c r="E40" s="103"/>
      <c r="F40" s="116"/>
      <c r="G40" s="108">
        <f>+C40*E40/10</f>
        <v>0</v>
      </c>
      <c r="H40" s="116"/>
      <c r="I40" s="103">
        <f>ROUND(G40*0.9,1)</f>
        <v>0</v>
      </c>
      <c r="J40" s="116"/>
      <c r="K40" s="117"/>
      <c r="L40" s="105">
        <f>+I40*K40</f>
        <v>0</v>
      </c>
      <c r="M40" s="106">
        <f>ROUND(L40*0.5,1)</f>
        <v>0</v>
      </c>
      <c r="N40" s="106">
        <f>+L40-M40</f>
        <v>0</v>
      </c>
      <c r="O40" s="118"/>
    </row>
    <row r="41" spans="1:15" ht="12.75" customHeight="1" x14ac:dyDescent="0.2">
      <c r="A41" s="87"/>
      <c r="B41" s="114"/>
      <c r="C41" s="102"/>
      <c r="D41" s="134" t="s">
        <v>223</v>
      </c>
      <c r="E41" s="103"/>
      <c r="F41" s="116"/>
      <c r="G41" s="108">
        <f>+C41*E41/10</f>
        <v>0</v>
      </c>
      <c r="H41" s="116"/>
      <c r="I41" s="103">
        <f>ROUND(G41*0.9,1)</f>
        <v>0</v>
      </c>
      <c r="J41" s="116"/>
      <c r="K41" s="117"/>
      <c r="L41" s="105">
        <f>+I41*K41</f>
        <v>0</v>
      </c>
      <c r="M41" s="106">
        <f>ROUND(L41*0.5,1)</f>
        <v>0</v>
      </c>
      <c r="N41" s="106">
        <f>+L41-M41</f>
        <v>0</v>
      </c>
      <c r="O41" s="118"/>
    </row>
    <row r="42" spans="1:15" ht="12.75" customHeight="1" x14ac:dyDescent="0.2">
      <c r="A42" s="87"/>
      <c r="B42" s="136" t="s">
        <v>221</v>
      </c>
      <c r="C42" s="102">
        <f>SUM(C39:C41)</f>
        <v>0</v>
      </c>
      <c r="D42" s="134" t="s">
        <v>223</v>
      </c>
      <c r="E42" s="103"/>
      <c r="F42" s="137"/>
      <c r="G42" s="103">
        <f>SUM(G39:G41)</f>
        <v>0</v>
      </c>
      <c r="H42" s="138"/>
      <c r="I42" s="103">
        <f>SUM(I39:I41)</f>
        <v>0</v>
      </c>
      <c r="J42" s="138"/>
      <c r="K42" s="117"/>
      <c r="L42" s="105">
        <f>SUM(L39:L41)</f>
        <v>0</v>
      </c>
      <c r="M42" s="105">
        <f>SUM(M39:M41)</f>
        <v>0</v>
      </c>
      <c r="N42" s="105">
        <f>SUM(N39:N41)</f>
        <v>0</v>
      </c>
      <c r="O42" s="118"/>
    </row>
    <row r="43" spans="1:15" x14ac:dyDescent="0.2">
      <c r="A43" s="87"/>
      <c r="B43" s="572" t="s">
        <v>148</v>
      </c>
      <c r="C43" s="573"/>
      <c r="D43" s="573"/>
      <c r="E43" s="573"/>
      <c r="F43" s="573"/>
      <c r="G43" s="573"/>
      <c r="H43" s="573"/>
      <c r="I43" s="573"/>
      <c r="J43" s="573"/>
      <c r="K43" s="573"/>
      <c r="L43" s="573"/>
      <c r="M43" s="573"/>
      <c r="N43" s="573"/>
      <c r="O43" s="574"/>
    </row>
    <row r="44" spans="1:15" x14ac:dyDescent="0.2">
      <c r="A44" s="87"/>
      <c r="B44" s="139" t="s">
        <v>224</v>
      </c>
      <c r="C44" s="102"/>
      <c r="D44" s="140" t="s">
        <v>217</v>
      </c>
      <c r="E44" s="103"/>
      <c r="F44" s="137"/>
      <c r="G44" s="160"/>
      <c r="H44" s="138"/>
      <c r="I44" s="160"/>
      <c r="J44" s="138"/>
      <c r="K44" s="117"/>
      <c r="L44" s="144">
        <f t="shared" ref="L44:L47" si="23">K44*C44/10</f>
        <v>0</v>
      </c>
      <c r="M44" s="106">
        <f t="shared" ref="M44:M47" si="24">ROUND(L44*0.5,1)</f>
        <v>0</v>
      </c>
      <c r="N44" s="144">
        <f>L44-M44</f>
        <v>0</v>
      </c>
      <c r="O44" s="118"/>
    </row>
    <row r="45" spans="1:15" x14ac:dyDescent="0.2">
      <c r="A45" s="87"/>
      <c r="B45" s="139" t="s">
        <v>225</v>
      </c>
      <c r="C45" s="102"/>
      <c r="D45" s="140" t="s">
        <v>217</v>
      </c>
      <c r="E45" s="103"/>
      <c r="F45" s="137"/>
      <c r="G45" s="160"/>
      <c r="H45" s="138"/>
      <c r="I45" s="160"/>
      <c r="J45" s="138"/>
      <c r="K45" s="117"/>
      <c r="L45" s="144">
        <f t="shared" si="23"/>
        <v>0</v>
      </c>
      <c r="M45" s="106">
        <f t="shared" si="24"/>
        <v>0</v>
      </c>
      <c r="N45" s="144">
        <f t="shared" ref="N45:N47" si="25">L45-M45</f>
        <v>0</v>
      </c>
      <c r="O45" s="118"/>
    </row>
    <row r="46" spans="1:15" x14ac:dyDescent="0.2">
      <c r="A46" s="87"/>
      <c r="B46" s="139" t="s">
        <v>226</v>
      </c>
      <c r="C46" s="102"/>
      <c r="D46" s="140" t="s">
        <v>217</v>
      </c>
      <c r="E46" s="103"/>
      <c r="F46" s="137"/>
      <c r="G46" s="160"/>
      <c r="H46" s="138"/>
      <c r="I46" s="160"/>
      <c r="J46" s="138"/>
      <c r="K46" s="117"/>
      <c r="L46" s="144">
        <f t="shared" si="23"/>
        <v>0</v>
      </c>
      <c r="M46" s="106">
        <f t="shared" si="24"/>
        <v>0</v>
      </c>
      <c r="N46" s="144">
        <f t="shared" si="25"/>
        <v>0</v>
      </c>
      <c r="O46" s="118"/>
    </row>
    <row r="47" spans="1:15" x14ac:dyDescent="0.2">
      <c r="A47" s="87"/>
      <c r="B47" s="139" t="s">
        <v>227</v>
      </c>
      <c r="C47" s="102"/>
      <c r="D47" s="140" t="s">
        <v>217</v>
      </c>
      <c r="E47" s="103"/>
      <c r="F47" s="137"/>
      <c r="G47" s="160"/>
      <c r="H47" s="138"/>
      <c r="I47" s="160"/>
      <c r="J47" s="138"/>
      <c r="K47" s="117"/>
      <c r="L47" s="144">
        <f t="shared" si="23"/>
        <v>0</v>
      </c>
      <c r="M47" s="106">
        <f t="shared" si="24"/>
        <v>0</v>
      </c>
      <c r="N47" s="144">
        <f t="shared" si="25"/>
        <v>0</v>
      </c>
      <c r="O47" s="118"/>
    </row>
    <row r="48" spans="1:15" ht="12.75" thickBot="1" x14ac:dyDescent="0.25">
      <c r="A48" s="87"/>
      <c r="B48" s="145" t="s">
        <v>228</v>
      </c>
      <c r="C48" s="146">
        <f>SUM(C44:C47)</f>
        <v>0</v>
      </c>
      <c r="D48" s="161" t="s">
        <v>229</v>
      </c>
      <c r="E48" s="148"/>
      <c r="F48" s="149"/>
      <c r="G48" s="150"/>
      <c r="H48" s="149"/>
      <c r="I48" s="150"/>
      <c r="J48" s="149"/>
      <c r="K48" s="151"/>
      <c r="L48" s="152">
        <f>SUM(L44:L47)</f>
        <v>0</v>
      </c>
      <c r="M48" s="152">
        <f t="shared" ref="M48:N48" si="26">SUM(M44:M47)</f>
        <v>0</v>
      </c>
      <c r="N48" s="153">
        <f t="shared" si="26"/>
        <v>0</v>
      </c>
      <c r="O48" s="154"/>
    </row>
  </sheetData>
  <mergeCells count="15">
    <mergeCell ref="B4:O4"/>
    <mergeCell ref="J1:L1"/>
    <mergeCell ref="C3:D3"/>
    <mergeCell ref="E3:F3"/>
    <mergeCell ref="G3:H3"/>
    <mergeCell ref="I3:J3"/>
    <mergeCell ref="B28:O28"/>
    <mergeCell ref="B38:O38"/>
    <mergeCell ref="B43:O43"/>
    <mergeCell ref="B14:O14"/>
    <mergeCell ref="B19:O19"/>
    <mergeCell ref="C27:D27"/>
    <mergeCell ref="E27:F27"/>
    <mergeCell ref="G27:H27"/>
    <mergeCell ref="I27:J27"/>
  </mergeCells>
  <phoneticPr fontId="6"/>
  <printOptions horizontalCentered="1" verticalCentered="1"/>
  <pageMargins left="0" right="0" top="0" bottom="0"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4"/>
  <sheetViews>
    <sheetView view="pageBreakPreview" zoomScale="60" zoomScaleNormal="100" workbookViewId="0">
      <selection activeCell="B18" sqref="B18"/>
    </sheetView>
  </sheetViews>
  <sheetFormatPr defaultColWidth="9.33203125" defaultRowHeight="13.5" x14ac:dyDescent="0.2"/>
  <cols>
    <col min="1" max="1" width="5.33203125" style="40" customWidth="1"/>
    <col min="2" max="2" width="33.5" style="40" customWidth="1"/>
    <col min="3" max="3" width="34.1640625" style="40" customWidth="1"/>
    <col min="4" max="4" width="32.33203125" style="40" customWidth="1"/>
    <col min="5" max="16384" width="9.33203125" style="40"/>
  </cols>
  <sheetData>
    <row r="1" spans="1:4" x14ac:dyDescent="0.2">
      <c r="A1" s="40" t="s">
        <v>91</v>
      </c>
    </row>
    <row r="2" spans="1:4" ht="18" customHeight="1" x14ac:dyDescent="0.2"/>
    <row r="3" spans="1:4" x14ac:dyDescent="0.2">
      <c r="A3" s="41">
        <v>1</v>
      </c>
      <c r="B3" s="40" t="s">
        <v>92</v>
      </c>
    </row>
    <row r="4" spans="1:4" ht="39" customHeight="1" x14ac:dyDescent="0.2">
      <c r="B4" s="75" t="s">
        <v>191</v>
      </c>
    </row>
    <row r="5" spans="1:4" x14ac:dyDescent="0.2">
      <c r="B5" s="42"/>
    </row>
    <row r="6" spans="1:4" x14ac:dyDescent="0.2">
      <c r="A6" s="41">
        <v>2</v>
      </c>
      <c r="B6" s="40" t="s">
        <v>93</v>
      </c>
    </row>
    <row r="7" spans="1:4" ht="30" customHeight="1" x14ac:dyDescent="0.2">
      <c r="B7" s="43" t="s">
        <v>94</v>
      </c>
      <c r="C7" s="40" t="s">
        <v>95</v>
      </c>
      <c r="D7" s="42"/>
    </row>
    <row r="8" spans="1:4" x14ac:dyDescent="0.2">
      <c r="D8" s="42"/>
    </row>
    <row r="9" spans="1:4" x14ac:dyDescent="0.2">
      <c r="A9" s="41">
        <v>3</v>
      </c>
      <c r="B9" s="40" t="s">
        <v>96</v>
      </c>
      <c r="D9" s="42"/>
    </row>
    <row r="10" spans="1:4" ht="30" customHeight="1" x14ac:dyDescent="0.2">
      <c r="B10" s="588" t="s">
        <v>179</v>
      </c>
      <c r="C10" s="589"/>
      <c r="D10" s="42"/>
    </row>
    <row r="12" spans="1:4" ht="25.9" customHeight="1" x14ac:dyDescent="0.2">
      <c r="A12" s="41">
        <v>4</v>
      </c>
      <c r="B12" s="40" t="s">
        <v>97</v>
      </c>
    </row>
    <row r="13" spans="1:4" ht="30" customHeight="1" x14ac:dyDescent="0.2">
      <c r="B13" s="590" t="s">
        <v>98</v>
      </c>
      <c r="C13" s="590"/>
      <c r="D13" s="43" t="s">
        <v>99</v>
      </c>
    </row>
    <row r="14" spans="1:4" ht="19.899999999999999" customHeight="1" x14ac:dyDescent="0.2">
      <c r="B14" s="591" t="s">
        <v>180</v>
      </c>
      <c r="C14" s="592"/>
      <c r="D14" s="76" t="s">
        <v>101</v>
      </c>
    </row>
    <row r="15" spans="1:4" ht="19.899999999999999" customHeight="1" x14ac:dyDescent="0.2">
      <c r="B15" s="593" t="s">
        <v>181</v>
      </c>
      <c r="C15" s="592"/>
      <c r="D15" s="76" t="s">
        <v>101</v>
      </c>
    </row>
    <row r="16" spans="1:4" ht="19.899999999999999" customHeight="1" x14ac:dyDescent="0.2">
      <c r="B16" s="593" t="s">
        <v>182</v>
      </c>
      <c r="C16" s="592"/>
      <c r="D16" s="76" t="s">
        <v>100</v>
      </c>
    </row>
    <row r="17" spans="2:4" ht="19.899999999999999" customHeight="1" x14ac:dyDescent="0.2">
      <c r="B17" s="77" t="s">
        <v>183</v>
      </c>
      <c r="C17" s="78"/>
      <c r="D17" s="76" t="s">
        <v>100</v>
      </c>
    </row>
    <row r="18" spans="2:4" ht="19.899999999999999" customHeight="1" x14ac:dyDescent="0.2">
      <c r="B18" s="85" t="s">
        <v>200</v>
      </c>
      <c r="C18" s="80"/>
      <c r="D18" s="76" t="s">
        <v>184</v>
      </c>
    </row>
    <row r="19" spans="2:4" ht="19.899999999999999" customHeight="1" x14ac:dyDescent="0.2">
      <c r="B19" s="79" t="s">
        <v>185</v>
      </c>
      <c r="C19" s="80"/>
      <c r="D19" s="76" t="s">
        <v>186</v>
      </c>
    </row>
    <row r="20" spans="2:4" ht="19.899999999999999" customHeight="1" x14ac:dyDescent="0.2">
      <c r="B20" s="79" t="s">
        <v>187</v>
      </c>
      <c r="C20" s="80"/>
      <c r="D20" s="76" t="s">
        <v>184</v>
      </c>
    </row>
    <row r="21" spans="2:4" ht="19.899999999999999" customHeight="1" x14ac:dyDescent="0.2">
      <c r="B21" s="79" t="s">
        <v>188</v>
      </c>
      <c r="C21" s="80"/>
      <c r="D21" s="76" t="s">
        <v>186</v>
      </c>
    </row>
    <row r="22" spans="2:4" ht="19.899999999999999" customHeight="1" x14ac:dyDescent="0.2">
      <c r="B22" s="584" t="s">
        <v>189</v>
      </c>
      <c r="C22" s="585"/>
      <c r="D22" s="76" t="s">
        <v>100</v>
      </c>
    </row>
    <row r="23" spans="2:4" ht="19.899999999999999" customHeight="1" x14ac:dyDescent="0.2">
      <c r="B23" s="81"/>
      <c r="C23" s="82"/>
      <c r="D23" s="83"/>
    </row>
    <row r="24" spans="2:4" ht="19.5" customHeight="1" x14ac:dyDescent="0.2">
      <c r="B24" s="586"/>
      <c r="C24" s="587"/>
      <c r="D24" s="43"/>
    </row>
  </sheetData>
  <mergeCells count="7">
    <mergeCell ref="B22:C22"/>
    <mergeCell ref="B24:C24"/>
    <mergeCell ref="B10:C10"/>
    <mergeCell ref="B13:C13"/>
    <mergeCell ref="B14:C14"/>
    <mergeCell ref="B15:C15"/>
    <mergeCell ref="B16:C16"/>
  </mergeCells>
  <phoneticPr fontId="6"/>
  <printOptions horizontalCentered="1"/>
  <pageMargins left="0.78740157480314965" right="0.78740157480314965" top="0.78740157480314965" bottom="0.78740157480314965" header="0.31496062992125984" footer="0.31496062992125984"/>
  <pageSetup paperSize="9" scale="99"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3"/>
  <sheetViews>
    <sheetView view="pageBreakPreview" zoomScale="60" zoomScaleNormal="100" workbookViewId="0">
      <selection activeCell="E10" sqref="E10"/>
    </sheetView>
  </sheetViews>
  <sheetFormatPr defaultColWidth="9.33203125" defaultRowHeight="13.5" x14ac:dyDescent="0.2"/>
  <cols>
    <col min="1" max="1" width="5.33203125" style="40" customWidth="1"/>
    <col min="2" max="2" width="22.33203125" style="40" customWidth="1"/>
    <col min="3" max="4" width="14.33203125" style="40" customWidth="1"/>
    <col min="5" max="5" width="17" style="40" customWidth="1"/>
    <col min="6" max="7" width="14.33203125" style="40" customWidth="1"/>
    <col min="8" max="8" width="17" style="40" customWidth="1"/>
    <col min="9" max="14" width="11.33203125" style="48" customWidth="1"/>
    <col min="15" max="15" width="12" style="40" customWidth="1"/>
    <col min="16" max="16" width="12.5" style="40" customWidth="1"/>
    <col min="17" max="16384" width="9.33203125" style="40"/>
  </cols>
  <sheetData>
    <row r="1" spans="1:16" x14ac:dyDescent="0.2">
      <c r="A1" s="40" t="s">
        <v>91</v>
      </c>
    </row>
    <row r="3" spans="1:16" ht="42" customHeight="1" x14ac:dyDescent="0.2">
      <c r="A3" s="41">
        <v>5</v>
      </c>
      <c r="B3" s="55" t="s">
        <v>102</v>
      </c>
      <c r="F3" s="594" t="s">
        <v>194</v>
      </c>
      <c r="G3" s="595"/>
      <c r="H3" s="595"/>
      <c r="I3" s="596" t="s">
        <v>196</v>
      </c>
      <c r="J3" s="597"/>
      <c r="K3" s="49"/>
      <c r="L3" s="49"/>
      <c r="M3" s="49"/>
      <c r="N3" s="49"/>
      <c r="O3" s="49"/>
      <c r="P3" s="49"/>
    </row>
    <row r="4" spans="1:16" x14ac:dyDescent="0.2">
      <c r="B4" s="590" t="s">
        <v>103</v>
      </c>
      <c r="C4" s="590" t="s">
        <v>104</v>
      </c>
      <c r="D4" s="590"/>
      <c r="E4" s="590"/>
      <c r="F4" s="590" t="s">
        <v>105</v>
      </c>
      <c r="G4" s="590"/>
      <c r="H4" s="590"/>
      <c r="I4" s="604" t="s">
        <v>139</v>
      </c>
      <c r="J4" s="605"/>
      <c r="K4" s="602" t="s">
        <v>151</v>
      </c>
      <c r="L4" s="603"/>
      <c r="M4" s="604" t="s">
        <v>150</v>
      </c>
      <c r="N4" s="605"/>
      <c r="O4" s="602" t="s">
        <v>111</v>
      </c>
      <c r="P4" s="603"/>
    </row>
    <row r="5" spans="1:16" ht="25.5" customHeight="1" x14ac:dyDescent="0.2">
      <c r="B5" s="590"/>
      <c r="C5" s="598" t="s">
        <v>106</v>
      </c>
      <c r="D5" s="600" t="s">
        <v>149</v>
      </c>
      <c r="E5" s="44" t="s">
        <v>107</v>
      </c>
      <c r="F5" s="598" t="s">
        <v>106</v>
      </c>
      <c r="G5" s="600" t="s">
        <v>149</v>
      </c>
      <c r="H5" s="44" t="s">
        <v>107</v>
      </c>
      <c r="I5" s="606" t="s">
        <v>24</v>
      </c>
      <c r="J5" s="606" t="s">
        <v>112</v>
      </c>
      <c r="K5" s="606" t="s">
        <v>24</v>
      </c>
      <c r="L5" s="606" t="s">
        <v>112</v>
      </c>
      <c r="M5" s="606" t="s">
        <v>24</v>
      </c>
      <c r="N5" s="606" t="s">
        <v>112</v>
      </c>
      <c r="O5" s="606" t="s">
        <v>24</v>
      </c>
      <c r="P5" s="606" t="s">
        <v>112</v>
      </c>
    </row>
    <row r="6" spans="1:16" ht="25.5" customHeight="1" x14ac:dyDescent="0.2">
      <c r="B6" s="590"/>
      <c r="C6" s="599"/>
      <c r="D6" s="601"/>
      <c r="E6" s="45" t="s">
        <v>108</v>
      </c>
      <c r="F6" s="599"/>
      <c r="G6" s="601"/>
      <c r="H6" s="45" t="s">
        <v>108</v>
      </c>
      <c r="I6" s="607"/>
      <c r="J6" s="607"/>
      <c r="K6" s="608"/>
      <c r="L6" s="608"/>
      <c r="M6" s="608"/>
      <c r="N6" s="608"/>
      <c r="O6" s="608"/>
      <c r="P6" s="608"/>
    </row>
    <row r="7" spans="1:16" ht="19.899999999999999" customHeight="1" x14ac:dyDescent="0.2">
      <c r="B7" s="613" t="s">
        <v>146</v>
      </c>
      <c r="C7" s="615">
        <v>2000</v>
      </c>
      <c r="D7" s="617">
        <f>C7/10*I7</f>
        <v>110000</v>
      </c>
      <c r="E7" s="58">
        <f>D7*K7/1000</f>
        <v>25850</v>
      </c>
      <c r="F7" s="610">
        <v>2500</v>
      </c>
      <c r="G7" s="619">
        <f>F7/10*J7</f>
        <v>137500</v>
      </c>
      <c r="H7" s="58">
        <f>G7*L7/1000</f>
        <v>34375</v>
      </c>
      <c r="I7" s="639">
        <v>550</v>
      </c>
      <c r="J7" s="639">
        <v>550</v>
      </c>
      <c r="K7" s="636">
        <v>235</v>
      </c>
      <c r="L7" s="636">
        <v>250</v>
      </c>
      <c r="M7" s="641"/>
      <c r="N7" s="641"/>
      <c r="O7" s="64"/>
      <c r="P7" s="60"/>
    </row>
    <row r="8" spans="1:16" ht="18.75" customHeight="1" x14ac:dyDescent="0.2">
      <c r="B8" s="614"/>
      <c r="C8" s="616"/>
      <c r="D8" s="618"/>
      <c r="E8" s="58">
        <f>E7*0.25</f>
        <v>6462.5</v>
      </c>
      <c r="F8" s="610"/>
      <c r="G8" s="620"/>
      <c r="H8" s="58">
        <f>H7*0.25</f>
        <v>8593.75</v>
      </c>
      <c r="I8" s="640"/>
      <c r="J8" s="640"/>
      <c r="K8" s="636"/>
      <c r="L8" s="636"/>
      <c r="M8" s="642"/>
      <c r="N8" s="642"/>
      <c r="O8" s="61">
        <f>E8/E7</f>
        <v>0.25</v>
      </c>
      <c r="P8" s="61">
        <f>H8/H7</f>
        <v>0.25</v>
      </c>
    </row>
    <row r="9" spans="1:16" ht="19.899999999999999" customHeight="1" x14ac:dyDescent="0.2">
      <c r="B9" s="613" t="s">
        <v>147</v>
      </c>
      <c r="C9" s="616">
        <v>800</v>
      </c>
      <c r="D9" s="619">
        <f>C9/10*I9</f>
        <v>55200</v>
      </c>
      <c r="E9" s="58">
        <f>D9*K9/1000+M9/1000</f>
        <v>9540</v>
      </c>
      <c r="F9" s="611">
        <v>1000</v>
      </c>
      <c r="G9" s="619">
        <f>F9/10*J9</f>
        <v>69000</v>
      </c>
      <c r="H9" s="58">
        <f>G9*L9/1000+N9/1000</f>
        <v>34350</v>
      </c>
      <c r="I9" s="639">
        <v>690</v>
      </c>
      <c r="J9" s="639">
        <v>690</v>
      </c>
      <c r="K9" s="636">
        <v>25</v>
      </c>
      <c r="L9" s="636">
        <v>350</v>
      </c>
      <c r="M9" s="63">
        <v>8160000</v>
      </c>
      <c r="N9" s="63">
        <v>10200000</v>
      </c>
      <c r="O9" s="59"/>
      <c r="P9" s="60"/>
    </row>
    <row r="10" spans="1:16" ht="19.899999999999999" customHeight="1" x14ac:dyDescent="0.2">
      <c r="B10" s="614"/>
      <c r="C10" s="616"/>
      <c r="D10" s="620"/>
      <c r="E10" s="58">
        <f>E9*0.2</f>
        <v>1908</v>
      </c>
      <c r="F10" s="612"/>
      <c r="G10" s="620"/>
      <c r="H10" s="58">
        <f>H9*0.2</f>
        <v>6870</v>
      </c>
      <c r="I10" s="640"/>
      <c r="J10" s="640"/>
      <c r="K10" s="636"/>
      <c r="L10" s="636"/>
      <c r="M10" s="634" t="s">
        <v>152</v>
      </c>
      <c r="N10" s="635"/>
      <c r="O10" s="61">
        <f>E10/E9</f>
        <v>0.2</v>
      </c>
      <c r="P10" s="61">
        <f>H10/H9</f>
        <v>0.2</v>
      </c>
    </row>
    <row r="11" spans="1:16" ht="19.899999999999999" customHeight="1" x14ac:dyDescent="0.2">
      <c r="B11" s="609" t="s">
        <v>148</v>
      </c>
      <c r="C11" s="610">
        <v>600</v>
      </c>
      <c r="D11" s="619">
        <f>C11/10*I11</f>
        <v>60</v>
      </c>
      <c r="E11" s="58">
        <f>D11*K11/1000</f>
        <v>3744</v>
      </c>
      <c r="F11" s="611">
        <v>600</v>
      </c>
      <c r="G11" s="619">
        <f>F11/10*J11</f>
        <v>60</v>
      </c>
      <c r="H11" s="58">
        <f>G11*L11/1000</f>
        <v>3744</v>
      </c>
      <c r="I11" s="637">
        <v>1</v>
      </c>
      <c r="J11" s="637">
        <v>1</v>
      </c>
      <c r="K11" s="636">
        <v>62400</v>
      </c>
      <c r="L11" s="636">
        <v>62400</v>
      </c>
      <c r="M11" s="641"/>
      <c r="N11" s="641"/>
      <c r="O11" s="59"/>
      <c r="P11" s="60"/>
    </row>
    <row r="12" spans="1:16" ht="19.899999999999999" customHeight="1" x14ac:dyDescent="0.2">
      <c r="B12" s="609"/>
      <c r="C12" s="610"/>
      <c r="D12" s="620"/>
      <c r="E12" s="58">
        <f>E11*0.35</f>
        <v>1310.3999999999999</v>
      </c>
      <c r="F12" s="612"/>
      <c r="G12" s="620"/>
      <c r="H12" s="58">
        <f>H11*0.35</f>
        <v>1310.3999999999999</v>
      </c>
      <c r="I12" s="638"/>
      <c r="J12" s="638"/>
      <c r="K12" s="636"/>
      <c r="L12" s="636"/>
      <c r="M12" s="642"/>
      <c r="N12" s="642"/>
      <c r="O12" s="61">
        <f>E12/E11</f>
        <v>0.35</v>
      </c>
      <c r="P12" s="61">
        <f>H12/H11</f>
        <v>0.35</v>
      </c>
    </row>
    <row r="13" spans="1:16" ht="19.899999999999999" customHeight="1" x14ac:dyDescent="0.2">
      <c r="B13" s="621"/>
      <c r="C13" s="623"/>
      <c r="D13" s="632"/>
      <c r="E13" s="58"/>
      <c r="F13" s="623"/>
      <c r="G13" s="632"/>
      <c r="H13" s="58"/>
      <c r="I13" s="656"/>
      <c r="J13" s="656"/>
      <c r="K13" s="650"/>
      <c r="L13" s="647"/>
      <c r="M13" s="641"/>
      <c r="N13" s="641"/>
      <c r="O13" s="59"/>
      <c r="P13" s="60"/>
    </row>
    <row r="14" spans="1:16" ht="19.899999999999999" customHeight="1" x14ac:dyDescent="0.2">
      <c r="B14" s="622"/>
      <c r="C14" s="624"/>
      <c r="D14" s="653"/>
      <c r="E14" s="58"/>
      <c r="F14" s="624"/>
      <c r="G14" s="653"/>
      <c r="H14" s="58"/>
      <c r="I14" s="657"/>
      <c r="J14" s="657"/>
      <c r="K14" s="650"/>
      <c r="L14" s="648"/>
      <c r="M14" s="642"/>
      <c r="N14" s="642"/>
      <c r="O14" s="61"/>
      <c r="P14" s="61"/>
    </row>
    <row r="15" spans="1:16" ht="19.899999999999999" customHeight="1" x14ac:dyDescent="0.2">
      <c r="B15" s="625"/>
      <c r="C15" s="627"/>
      <c r="D15" s="651"/>
      <c r="E15" s="46"/>
      <c r="F15" s="627"/>
      <c r="G15" s="651"/>
      <c r="H15" s="46"/>
      <c r="I15" s="654"/>
      <c r="J15" s="654"/>
      <c r="K15" s="649"/>
      <c r="L15" s="645"/>
      <c r="M15" s="643"/>
      <c r="N15" s="643"/>
      <c r="O15" s="50"/>
      <c r="P15" s="51"/>
    </row>
    <row r="16" spans="1:16" ht="19.899999999999999" customHeight="1" x14ac:dyDescent="0.2">
      <c r="B16" s="626"/>
      <c r="C16" s="628"/>
      <c r="D16" s="652"/>
      <c r="E16" s="46"/>
      <c r="F16" s="628"/>
      <c r="G16" s="652"/>
      <c r="H16" s="46"/>
      <c r="I16" s="655"/>
      <c r="J16" s="655"/>
      <c r="K16" s="649"/>
      <c r="L16" s="646"/>
      <c r="M16" s="644"/>
      <c r="N16" s="644"/>
      <c r="O16" s="53"/>
      <c r="P16" s="53"/>
    </row>
    <row r="17" spans="1:16" ht="19.899999999999999" customHeight="1" x14ac:dyDescent="0.2">
      <c r="B17" s="590"/>
      <c r="C17" s="629"/>
      <c r="D17" s="630"/>
      <c r="E17" s="46"/>
      <c r="F17" s="629"/>
      <c r="G17" s="590"/>
      <c r="H17" s="46"/>
      <c r="I17" s="654"/>
      <c r="J17" s="654"/>
      <c r="K17" s="649"/>
      <c r="L17" s="645"/>
      <c r="M17" s="643"/>
      <c r="N17" s="643"/>
      <c r="O17" s="50"/>
      <c r="P17" s="51"/>
    </row>
    <row r="18" spans="1:16" ht="19.899999999999999" customHeight="1" x14ac:dyDescent="0.2">
      <c r="B18" s="590"/>
      <c r="C18" s="629"/>
      <c r="D18" s="630"/>
      <c r="E18" s="46"/>
      <c r="F18" s="629"/>
      <c r="G18" s="590"/>
      <c r="H18" s="46"/>
      <c r="I18" s="655"/>
      <c r="J18" s="655"/>
      <c r="K18" s="649"/>
      <c r="L18" s="646"/>
      <c r="M18" s="644"/>
      <c r="N18" s="644"/>
      <c r="O18" s="53"/>
      <c r="P18" s="53"/>
    </row>
    <row r="19" spans="1:16" ht="19.899999999999999" customHeight="1" x14ac:dyDescent="0.2">
      <c r="B19" s="590" t="s">
        <v>109</v>
      </c>
      <c r="C19" s="615">
        <f>SUM(C7:C18)</f>
        <v>3400</v>
      </c>
      <c r="D19" s="631"/>
      <c r="E19" s="58">
        <f>SUM(E7,E9,E11,E13,E15,E17)</f>
        <v>39134</v>
      </c>
      <c r="F19" s="616">
        <f>SUM(F7:F18)</f>
        <v>4100</v>
      </c>
      <c r="G19" s="632"/>
      <c r="H19" s="58">
        <f>SUM(H7,H9,H11,H13,H15,H17)</f>
        <v>72469</v>
      </c>
      <c r="I19" s="51"/>
      <c r="J19" s="51"/>
      <c r="K19" s="52"/>
      <c r="L19" s="65"/>
      <c r="M19" s="62"/>
      <c r="N19" s="62"/>
      <c r="O19" s="50"/>
      <c r="P19" s="51"/>
    </row>
    <row r="20" spans="1:16" ht="19.899999999999999" customHeight="1" x14ac:dyDescent="0.2">
      <c r="B20" s="590"/>
      <c r="C20" s="616"/>
      <c r="D20" s="631"/>
      <c r="E20" s="58">
        <f>SUM(E8,E10,E12,E14,E16,E18)</f>
        <v>9680.9</v>
      </c>
      <c r="F20" s="616"/>
      <c r="G20" s="633"/>
      <c r="H20" s="58">
        <f>SUM(H8,H10,H12,H14,H16,H18)</f>
        <v>16774.150000000001</v>
      </c>
      <c r="I20" s="50"/>
      <c r="J20" s="50"/>
      <c r="K20" s="53"/>
      <c r="L20" s="51"/>
      <c r="M20" s="51"/>
      <c r="N20" s="51"/>
      <c r="O20" s="53"/>
      <c r="P20" s="53"/>
    </row>
    <row r="22" spans="1:16" x14ac:dyDescent="0.2">
      <c r="A22" s="41">
        <v>6</v>
      </c>
      <c r="B22" s="86" t="s">
        <v>201</v>
      </c>
    </row>
    <row r="23" spans="1:16" x14ac:dyDescent="0.2">
      <c r="B23" s="47" t="s">
        <v>110</v>
      </c>
    </row>
  </sheetData>
  <mergeCells count="91">
    <mergeCell ref="G15:G16"/>
    <mergeCell ref="G13:G14"/>
    <mergeCell ref="D15:D16"/>
    <mergeCell ref="D13:D14"/>
    <mergeCell ref="J17:J18"/>
    <mergeCell ref="J15:J16"/>
    <mergeCell ref="J13:J14"/>
    <mergeCell ref="I17:I18"/>
    <mergeCell ref="I15:I16"/>
    <mergeCell ref="I13:I14"/>
    <mergeCell ref="L17:L18"/>
    <mergeCell ref="L15:L16"/>
    <mergeCell ref="L13:L14"/>
    <mergeCell ref="K17:K18"/>
    <mergeCell ref="K15:K16"/>
    <mergeCell ref="K13:K14"/>
    <mergeCell ref="N17:N18"/>
    <mergeCell ref="M17:M18"/>
    <mergeCell ref="N15:N16"/>
    <mergeCell ref="M15:M16"/>
    <mergeCell ref="N13:N14"/>
    <mergeCell ref="M13:M14"/>
    <mergeCell ref="I11:I12"/>
    <mergeCell ref="I9:I10"/>
    <mergeCell ref="I7:I8"/>
    <mergeCell ref="N11:N12"/>
    <mergeCell ref="M11:M12"/>
    <mergeCell ref="N7:N8"/>
    <mergeCell ref="M7:M8"/>
    <mergeCell ref="G11:G12"/>
    <mergeCell ref="G9:G10"/>
    <mergeCell ref="G7:G8"/>
    <mergeCell ref="M5:M6"/>
    <mergeCell ref="M4:N4"/>
    <mergeCell ref="N5:N6"/>
    <mergeCell ref="M10:N10"/>
    <mergeCell ref="L11:L12"/>
    <mergeCell ref="L9:L10"/>
    <mergeCell ref="L7:L8"/>
    <mergeCell ref="K11:K12"/>
    <mergeCell ref="K9:K10"/>
    <mergeCell ref="K7:K8"/>
    <mergeCell ref="J11:J12"/>
    <mergeCell ref="J9:J10"/>
    <mergeCell ref="J7:J8"/>
    <mergeCell ref="B19:B20"/>
    <mergeCell ref="C19:C20"/>
    <mergeCell ref="D19:D20"/>
    <mergeCell ref="F19:F20"/>
    <mergeCell ref="G19:G20"/>
    <mergeCell ref="B17:B18"/>
    <mergeCell ref="C17:C18"/>
    <mergeCell ref="D17:D18"/>
    <mergeCell ref="F17:F18"/>
    <mergeCell ref="G17:G18"/>
    <mergeCell ref="B13:B14"/>
    <mergeCell ref="C13:C14"/>
    <mergeCell ref="F13:F14"/>
    <mergeCell ref="B15:B16"/>
    <mergeCell ref="C15:C16"/>
    <mergeCell ref="F15:F16"/>
    <mergeCell ref="B11:B12"/>
    <mergeCell ref="C11:C12"/>
    <mergeCell ref="F11:F12"/>
    <mergeCell ref="B7:B8"/>
    <mergeCell ref="C7:C8"/>
    <mergeCell ref="F7:F8"/>
    <mergeCell ref="B9:B10"/>
    <mergeCell ref="C9:C10"/>
    <mergeCell ref="F9:F10"/>
    <mergeCell ref="D7:D8"/>
    <mergeCell ref="D9:D10"/>
    <mergeCell ref="D11:D12"/>
    <mergeCell ref="O4:P4"/>
    <mergeCell ref="I4:J4"/>
    <mergeCell ref="J5:J6"/>
    <mergeCell ref="I5:I6"/>
    <mergeCell ref="K4:L4"/>
    <mergeCell ref="O5:O6"/>
    <mergeCell ref="P5:P6"/>
    <mergeCell ref="K5:K6"/>
    <mergeCell ref="L5:L6"/>
    <mergeCell ref="F3:H3"/>
    <mergeCell ref="I3:J3"/>
    <mergeCell ref="B4:B6"/>
    <mergeCell ref="C4:E4"/>
    <mergeCell ref="F4:H4"/>
    <mergeCell ref="C5:C6"/>
    <mergeCell ref="F5:F6"/>
    <mergeCell ref="D5:D6"/>
    <mergeCell ref="G5:G6"/>
  </mergeCells>
  <phoneticPr fontId="6"/>
  <printOptions horizontalCentered="1"/>
  <pageMargins left="0.75" right="0.78" top="0.78740157480314965" bottom="0.78740157480314965" header="0.31496062992125984" footer="0.31496062992125984"/>
  <pageSetup paperSize="9" scale="6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農業経営改善計画</vt:lpstr>
      <vt:lpstr>積算根拠内訳書</vt:lpstr>
      <vt:lpstr>別添1～4</vt:lpstr>
      <vt:lpstr>別添5～6</vt:lpstr>
      <vt:lpstr>積算根拠内訳書!Print_Area</vt:lpstr>
      <vt:lpstr>農業経営改善計画!Print_Area</vt:lpstr>
      <vt:lpstr>'別添1～4'!Print_Area</vt:lpstr>
      <vt:lpstr>'別添5～6'!Print_Area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6579</cp:lastModifiedBy>
  <cp:lastPrinted>2025-03-05T23:40:48Z</cp:lastPrinted>
  <dcterms:created xsi:type="dcterms:W3CDTF">2019-05-31T06:51:33Z</dcterms:created>
  <dcterms:modified xsi:type="dcterms:W3CDTF">2025-03-06T01:13:45Z</dcterms:modified>
</cp:coreProperties>
</file>