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F94B24AC-7560-4805-846F-A76B5317AF3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一般退職" sheetId="1" r:id="rId1"/>
  </sheets>
  <definedNames>
    <definedName name="_xlnm.Print_Area" localSheetId="0">一般退職!$A$1:$G$31</definedName>
  </definedNames>
  <calcPr calcId="191029"/>
</workbook>
</file>

<file path=xl/calcChain.xml><?xml version="1.0" encoding="utf-8"?>
<calcChain xmlns="http://schemas.openxmlformats.org/spreadsheetml/2006/main">
  <c r="K6" i="1" l="1"/>
  <c r="K8" i="1" l="1"/>
  <c r="F13" i="1" s="1"/>
  <c r="F15" i="1" s="1"/>
  <c r="F23" i="1" l="1"/>
  <c r="F19" i="1"/>
  <c r="F26" i="1" l="1"/>
  <c r="G31" i="1" s="1"/>
</calcChain>
</file>

<file path=xl/sharedStrings.xml><?xml version="1.0" encoding="utf-8"?>
<sst xmlns="http://schemas.openxmlformats.org/spreadsheetml/2006/main" count="23" uniqueCount="23">
  <si>
    <t>20年以下</t>
    <rPh sb="2" eb="5">
      <t>ネンイカ</t>
    </rPh>
    <phoneticPr fontId="1"/>
  </si>
  <si>
    <t>20年超え</t>
    <rPh sb="2" eb="3">
      <t>ネン</t>
    </rPh>
    <rPh sb="3" eb="4">
      <t>コ</t>
    </rPh>
    <phoneticPr fontId="1"/>
  </si>
  <si>
    <t>3．市民税額</t>
    <rPh sb="2" eb="5">
      <t>シミンゼイ</t>
    </rPh>
    <rPh sb="5" eb="6">
      <t>ガク</t>
    </rPh>
    <phoneticPr fontId="1"/>
  </si>
  <si>
    <t>勤続年数</t>
    <rPh sb="0" eb="2">
      <t>キンゾク</t>
    </rPh>
    <rPh sb="2" eb="4">
      <t>ネンスウ</t>
    </rPh>
    <phoneticPr fontId="1"/>
  </si>
  <si>
    <t>退職所得金額×4%（100円未満切り捨て）</t>
    <rPh sb="0" eb="2">
      <t>タイショク</t>
    </rPh>
    <rPh sb="2" eb="4">
      <t>ショトク</t>
    </rPh>
    <rPh sb="4" eb="6">
      <t>キンガク</t>
    </rPh>
    <phoneticPr fontId="1"/>
  </si>
  <si>
    <t>退職所得金額×6%（100円未満切り捨て）</t>
    <rPh sb="0" eb="2">
      <t>タイショク</t>
    </rPh>
    <rPh sb="2" eb="4">
      <t>ショトク</t>
    </rPh>
    <rPh sb="4" eb="6">
      <t>キンガク</t>
    </rPh>
    <phoneticPr fontId="1"/>
  </si>
  <si>
    <t>障がい退職</t>
    <rPh sb="0" eb="1">
      <t>ショウ</t>
    </rPh>
    <rPh sb="3" eb="5">
      <t>タイショク</t>
    </rPh>
    <phoneticPr fontId="1"/>
  </si>
  <si>
    <t>×</t>
    <phoneticPr fontId="1"/>
  </si>
  <si>
    <t>←　勤続年数を入力してください。（※1年未満の期間は切り上げ。）</t>
    <rPh sb="2" eb="6">
      <t>キンゾクネンスウ</t>
    </rPh>
    <rPh sb="7" eb="9">
      <t>ニュウリョク</t>
    </rPh>
    <rPh sb="19" eb="22">
      <t>ネンミマン</t>
    </rPh>
    <rPh sb="23" eb="25">
      <t>キカン</t>
    </rPh>
    <rPh sb="26" eb="27">
      <t>キ</t>
    </rPh>
    <rPh sb="28" eb="29">
      <t>ア</t>
    </rPh>
    <phoneticPr fontId="1"/>
  </si>
  <si>
    <t>←　退職手当等の収入金額を入力してください。</t>
    <rPh sb="2" eb="4">
      <t>タイショク</t>
    </rPh>
    <rPh sb="4" eb="6">
      <t>テアテ</t>
    </rPh>
    <rPh sb="6" eb="7">
      <t>トウ</t>
    </rPh>
    <rPh sb="8" eb="12">
      <t>シュウニュウキンガク</t>
    </rPh>
    <rPh sb="13" eb="15">
      <t>ニュウリョク</t>
    </rPh>
    <phoneticPr fontId="1"/>
  </si>
  <si>
    <t>○</t>
    <phoneticPr fontId="1"/>
  </si>
  <si>
    <t>１．退職所得控除額</t>
    <rPh sb="2" eb="4">
      <t>タイショク</t>
    </rPh>
    <rPh sb="4" eb="6">
      <t>ショトク</t>
    </rPh>
    <rPh sb="6" eb="8">
      <t>コウジョ</t>
    </rPh>
    <rPh sb="8" eb="9">
      <t>ガク</t>
    </rPh>
    <phoneticPr fontId="1"/>
  </si>
  <si>
    <t>退職手当</t>
    <rPh sb="0" eb="2">
      <t>タイショク</t>
    </rPh>
    <rPh sb="2" eb="4">
      <t>テアテ</t>
    </rPh>
    <phoneticPr fontId="1"/>
  </si>
  <si>
    <t>←　障がい者になったことにより退職した場合は○を選択してください。</t>
    <rPh sb="2" eb="3">
      <t>ショウ</t>
    </rPh>
    <rPh sb="5" eb="6">
      <t>シャ</t>
    </rPh>
    <rPh sb="15" eb="17">
      <t>タイショク</t>
    </rPh>
    <rPh sb="19" eb="21">
      <t>バアイ</t>
    </rPh>
    <rPh sb="24" eb="26">
      <t>センタク</t>
    </rPh>
    <phoneticPr fontId="1"/>
  </si>
  <si>
    <t>２．退職所得金額</t>
    <rPh sb="2" eb="4">
      <t>タイショク</t>
    </rPh>
    <rPh sb="4" eb="6">
      <t>ショトク</t>
    </rPh>
    <rPh sb="6" eb="8">
      <t>キンガク</t>
    </rPh>
    <phoneticPr fontId="1"/>
  </si>
  <si>
    <t>退職手当等に対する個人市民税・県民税の特別徴収税額は</t>
    <rPh sb="0" eb="5">
      <t>タイショクテアテトウ</t>
    </rPh>
    <rPh sb="6" eb="7">
      <t>タイ</t>
    </rPh>
    <rPh sb="9" eb="14">
      <t>コジンシミンゼイ</t>
    </rPh>
    <rPh sb="15" eb="18">
      <t>ケンミンゼイ</t>
    </rPh>
    <rPh sb="19" eb="25">
      <t>トクベツチョウシュウゼイガク</t>
    </rPh>
    <phoneticPr fontId="1"/>
  </si>
  <si>
    <t>退職手当等に対する個人市民税・県民税の特別徴収税額算出シート</t>
    <rPh sb="0" eb="5">
      <t>タイショクテアテトウ</t>
    </rPh>
    <rPh sb="6" eb="7">
      <t>タイ</t>
    </rPh>
    <rPh sb="9" eb="11">
      <t>コジン</t>
    </rPh>
    <rPh sb="11" eb="14">
      <t>シミンゼイ</t>
    </rPh>
    <rPh sb="15" eb="18">
      <t>ケンミンゼイ</t>
    </rPh>
    <rPh sb="19" eb="21">
      <t>トクベツ</t>
    </rPh>
    <rPh sb="21" eb="25">
      <t>チョウシュウゼイガク</t>
    </rPh>
    <rPh sb="25" eb="27">
      <t>サンシュツ</t>
    </rPh>
    <phoneticPr fontId="1"/>
  </si>
  <si>
    <t>ー</t>
  </si>
  <si>
    <t>ー</t>
    <phoneticPr fontId="1"/>
  </si>
  <si>
    <t>4．県民税額</t>
    <rPh sb="2" eb="5">
      <t>ケンミンゼイ</t>
    </rPh>
    <rPh sb="5" eb="6">
      <t>ガク</t>
    </rPh>
    <phoneticPr fontId="1"/>
  </si>
  <si>
    <t>5．特別徴収税額（３＋４）</t>
    <rPh sb="2" eb="8">
      <t>トクベツチョウシュウゼイガク</t>
    </rPh>
    <phoneticPr fontId="1"/>
  </si>
  <si>
    <t>※勤続期間が５年を超える一般退職手当等の場合</t>
    <rPh sb="1" eb="5">
      <t>キンゾクキカン</t>
    </rPh>
    <rPh sb="7" eb="8">
      <t>ネン</t>
    </rPh>
    <rPh sb="9" eb="10">
      <t>コ</t>
    </rPh>
    <rPh sb="12" eb="14">
      <t>イッパン</t>
    </rPh>
    <rPh sb="14" eb="16">
      <t>タイショク</t>
    </rPh>
    <rPh sb="16" eb="18">
      <t>テアテ</t>
    </rPh>
    <rPh sb="18" eb="19">
      <t>トウ</t>
    </rPh>
    <rPh sb="20" eb="22">
      <t>バアイ</t>
    </rPh>
    <phoneticPr fontId="1"/>
  </si>
  <si>
    <t>（一般退職手当等）</t>
    <rPh sb="1" eb="3">
      <t>イッパン</t>
    </rPh>
    <rPh sb="3" eb="5">
      <t>タイショク</t>
    </rPh>
    <rPh sb="5" eb="7">
      <t>テアテ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</si>
</sst>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_ &quot;円&quot;"/>
    <numFmt numFmtId="179" formatCode="General\ &quot;年&quot;"/>
    <numFmt numFmtId="180" formatCode="#,##0_ &quot;円　　です&quot;"/>
    <numFmt numFmtId="181" formatCode="#,##0\ &quot;円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8"/>
      <color theme="0"/>
      <name val="BIZ UDPゴシック"/>
      <family val="3"/>
      <charset val="128"/>
    </font>
    <font>
      <sz val="2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8" fontId="4" fillId="4" borderId="2" xfId="0" applyNumberFormat="1" applyFont="1" applyFill="1" applyBorder="1" applyAlignment="1" applyProtection="1">
      <alignment horizontal="center" vertical="center"/>
      <protection locked="0"/>
    </xf>
    <xf numFmtId="179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177" fontId="2" fillId="0" borderId="0" xfId="0" applyNumberFormat="1" applyFont="1" applyAlignment="1" applyProtection="1">
      <alignment vertical="center"/>
    </xf>
    <xf numFmtId="178" fontId="2" fillId="2" borderId="0" xfId="0" applyNumberFormat="1" applyFont="1" applyFill="1" applyAlignment="1" applyProtection="1">
      <alignment vertical="center"/>
    </xf>
    <xf numFmtId="180" fontId="6" fillId="5" borderId="0" xfId="0" applyNumberFormat="1" applyFont="1" applyFill="1" applyBorder="1" applyAlignment="1" applyProtection="1">
      <alignment horizontal="left" vertical="center" indent="2"/>
    </xf>
    <xf numFmtId="181" fontId="2" fillId="2" borderId="0" xfId="0" applyNumberFormat="1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11</xdr:row>
      <xdr:rowOff>9525</xdr:rowOff>
    </xdr:from>
    <xdr:to>
      <xdr:col>3</xdr:col>
      <xdr:colOff>533400</xdr:colOff>
      <xdr:row>28</xdr:row>
      <xdr:rowOff>133350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EFD883B1-A474-420B-B426-07D1916A4788}"/>
            </a:ext>
          </a:extLst>
        </xdr:cNvPr>
        <xdr:cNvSpPr/>
      </xdr:nvSpPr>
      <xdr:spPr>
        <a:xfrm>
          <a:off x="3267075" y="3228975"/>
          <a:ext cx="1123950" cy="2638425"/>
        </a:xfrm>
        <a:prstGeom prst="downArrow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Normal="100" workbookViewId="0">
      <selection activeCell="G17" sqref="G17"/>
    </sheetView>
  </sheetViews>
  <sheetFormatPr defaultRowHeight="13.5" x14ac:dyDescent="0.15"/>
  <cols>
    <col min="1" max="1" width="4.375" style="4" customWidth="1"/>
    <col min="2" max="2" width="20.625" style="4" customWidth="1"/>
    <col min="3" max="3" width="25.625" style="4" customWidth="1"/>
    <col min="4" max="5" width="8.625" style="4" customWidth="1"/>
    <col min="6" max="6" width="20.625" style="4" customWidth="1"/>
    <col min="7" max="7" width="54" style="4" customWidth="1"/>
    <col min="8" max="9" width="9" style="4"/>
    <col min="10" max="11" width="9" style="4" customWidth="1"/>
    <col min="12" max="16384" width="9" style="4"/>
  </cols>
  <sheetData>
    <row r="1" spans="1:12" ht="30" customHeight="1" x14ac:dyDescent="0.15">
      <c r="A1" s="22" t="s">
        <v>22</v>
      </c>
      <c r="B1" s="22"/>
      <c r="C1" s="22"/>
      <c r="D1" s="22"/>
      <c r="E1" s="22"/>
      <c r="F1" s="22"/>
      <c r="G1" s="22"/>
    </row>
    <row r="2" spans="1:12" ht="30" customHeight="1" x14ac:dyDescent="0.15">
      <c r="A2" s="20" t="s">
        <v>16</v>
      </c>
      <c r="B2" s="20"/>
      <c r="C2" s="20"/>
      <c r="D2" s="20"/>
      <c r="E2" s="20"/>
      <c r="F2" s="20"/>
      <c r="G2" s="20"/>
      <c r="L2" s="9" t="s">
        <v>18</v>
      </c>
    </row>
    <row r="3" spans="1:12" ht="30" customHeight="1" x14ac:dyDescent="0.15">
      <c r="A3" s="21" t="s">
        <v>21</v>
      </c>
      <c r="B3" s="21"/>
      <c r="C3" s="21"/>
      <c r="D3" s="21"/>
      <c r="E3" s="21"/>
      <c r="F3" s="21"/>
      <c r="G3" s="21"/>
      <c r="L3" s="5" t="s">
        <v>10</v>
      </c>
    </row>
    <row r="4" spans="1:12" ht="24" thickBot="1" x14ac:dyDescent="0.2">
      <c r="B4" s="6"/>
      <c r="L4" s="5" t="s">
        <v>7</v>
      </c>
    </row>
    <row r="5" spans="1:12" ht="14.25" hidden="1" thickBot="1" x14ac:dyDescent="0.2"/>
    <row r="6" spans="1:12" ht="30" customHeight="1" thickBot="1" x14ac:dyDescent="0.2">
      <c r="B6" s="7" t="s">
        <v>12</v>
      </c>
      <c r="C6" s="1"/>
      <c r="D6" s="8" t="s">
        <v>9</v>
      </c>
      <c r="H6" s="9" t="s">
        <v>0</v>
      </c>
      <c r="I6" s="9"/>
      <c r="J6" s="9"/>
      <c r="K6" s="9">
        <f>IF(C10="○",400000*C8+1000000,400000*C8)</f>
        <v>0</v>
      </c>
    </row>
    <row r="7" spans="1:12" ht="19.5" thickBot="1" x14ac:dyDescent="0.2">
      <c r="B7" s="10"/>
      <c r="C7" s="10"/>
      <c r="D7" s="8"/>
      <c r="H7" s="9"/>
      <c r="I7" s="9"/>
      <c r="J7" s="9"/>
      <c r="K7" s="9"/>
    </row>
    <row r="8" spans="1:12" ht="30" customHeight="1" thickBot="1" x14ac:dyDescent="0.2">
      <c r="B8" s="7" t="s">
        <v>3</v>
      </c>
      <c r="C8" s="2"/>
      <c r="D8" s="8" t="s">
        <v>8</v>
      </c>
      <c r="H8" s="9" t="s">
        <v>1</v>
      </c>
      <c r="I8" s="9"/>
      <c r="J8" s="9"/>
      <c r="K8" s="9">
        <f>IF(C10="○",8000000+700000*(C8-20)+1000000,8000000+700000*(C8-20))</f>
        <v>-6000000</v>
      </c>
    </row>
    <row r="9" spans="1:12" ht="19.5" thickBot="1" x14ac:dyDescent="0.2">
      <c r="B9" s="10"/>
      <c r="C9" s="10"/>
      <c r="D9" s="8"/>
    </row>
    <row r="10" spans="1:12" ht="30" customHeight="1" thickBot="1" x14ac:dyDescent="0.2">
      <c r="B10" s="7" t="s">
        <v>6</v>
      </c>
      <c r="C10" s="3" t="s">
        <v>17</v>
      </c>
      <c r="D10" s="8" t="s">
        <v>13</v>
      </c>
      <c r="F10" s="11"/>
    </row>
    <row r="13" spans="1:12" x14ac:dyDescent="0.15">
      <c r="B13" s="4" t="s">
        <v>11</v>
      </c>
      <c r="F13" s="18">
        <f>IF(C8&lt;20,K6,K8)</f>
        <v>0</v>
      </c>
    </row>
    <row r="15" spans="1:12" x14ac:dyDescent="0.15">
      <c r="B15" s="4" t="s">
        <v>14</v>
      </c>
      <c r="E15" s="12"/>
      <c r="F15" s="16">
        <f>IF(ROUNDDOWN((C6-F13)/2,-3)&lt;0,0,ROUNDDOWN((C6-F13)/2,-3))</f>
        <v>0</v>
      </c>
    </row>
    <row r="16" spans="1:12" x14ac:dyDescent="0.15">
      <c r="E16" s="13"/>
    </row>
    <row r="17" spans="2:7" x14ac:dyDescent="0.15">
      <c r="B17" s="4" t="s">
        <v>2</v>
      </c>
      <c r="E17" s="13"/>
    </row>
    <row r="18" spans="2:7" ht="5.0999999999999996" customHeight="1" x14ac:dyDescent="0.15">
      <c r="E18" s="13"/>
    </row>
    <row r="19" spans="2:7" x14ac:dyDescent="0.15">
      <c r="B19" s="14" t="s">
        <v>5</v>
      </c>
      <c r="E19" s="12"/>
      <c r="F19" s="16">
        <f>ROUNDDOWN(F15*0.06,-2)</f>
        <v>0</v>
      </c>
    </row>
    <row r="20" spans="2:7" x14ac:dyDescent="0.15">
      <c r="F20" s="15"/>
    </row>
    <row r="21" spans="2:7" x14ac:dyDescent="0.15">
      <c r="B21" s="4" t="s">
        <v>19</v>
      </c>
      <c r="F21" s="15"/>
    </row>
    <row r="22" spans="2:7" ht="5.0999999999999996" customHeight="1" x14ac:dyDescent="0.15">
      <c r="F22" s="15"/>
    </row>
    <row r="23" spans="2:7" x14ac:dyDescent="0.15">
      <c r="B23" s="14" t="s">
        <v>4</v>
      </c>
      <c r="F23" s="16">
        <f>ROUNDDOWN(F15*0.04,-2)</f>
        <v>0</v>
      </c>
    </row>
    <row r="24" spans="2:7" x14ac:dyDescent="0.15">
      <c r="F24" s="15"/>
    </row>
    <row r="25" spans="2:7" hidden="1" x14ac:dyDescent="0.15">
      <c r="F25" s="15"/>
    </row>
    <row r="26" spans="2:7" x14ac:dyDescent="0.15">
      <c r="B26" s="4" t="s">
        <v>20</v>
      </c>
      <c r="F26" s="16">
        <f>F19+F23</f>
        <v>0</v>
      </c>
    </row>
    <row r="31" spans="2:7" s="6" customFormat="1" ht="50.1" customHeight="1" x14ac:dyDescent="0.15">
      <c r="B31" s="19" t="s">
        <v>15</v>
      </c>
      <c r="C31" s="19"/>
      <c r="D31" s="19"/>
      <c r="E31" s="19"/>
      <c r="F31" s="19"/>
      <c r="G31" s="17">
        <f>F26</f>
        <v>0</v>
      </c>
    </row>
  </sheetData>
  <sheetProtection sheet="1" objects="1" scenarios="1"/>
  <mergeCells count="4">
    <mergeCell ref="B31:F31"/>
    <mergeCell ref="A2:G2"/>
    <mergeCell ref="A3:G3"/>
    <mergeCell ref="A1:G1"/>
  </mergeCells>
  <phoneticPr fontId="1"/>
  <dataValidations count="2">
    <dataValidation type="list" allowBlank="1" showInputMessage="1" showErrorMessage="1" sqref="C10" xr:uid="{299ED191-DAF0-43E2-8340-FCFCD70A86B8}">
      <formula1>$L$2:$L$3</formula1>
    </dataValidation>
    <dataValidation type="whole" operator="greaterThanOrEqual" allowBlank="1" showInputMessage="1" showErrorMessage="1" error="6以上の数字を入力してください" sqref="C8" xr:uid="{C501747D-7951-4423-AE15-BA5969FC6BFD}">
      <formula1>6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一般退職</vt:lpstr>
      <vt:lpstr>一般退職!Print_Area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2022-08-09T05:18:16Z</dcterms:modified>
</cp:coreProperties>
</file>